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ontractacio\Compres\CONTRACTES\CONTRACTES GENERATS\2025\0158 - 2025OSB0158 Subministrament reactius laboratori\LICITACIÓ\"/>
    </mc:Choice>
  </mc:AlternateContent>
  <xr:revisionPtr revIDLastSave="0" documentId="8_{18E0183E-E5B4-42BC-B9A6-86313C4B8ED4}" xr6:coauthVersionLast="47" xr6:coauthVersionMax="47" xr10:uidLastSave="{00000000-0000-0000-0000-000000000000}"/>
  <bookViews>
    <workbookView xWindow="3120" yWindow="1155" windowWidth="14745" windowHeight="11385" xr2:uid="{646D8B25-B840-4059-A892-5751C254EEA8}"/>
  </bookViews>
  <sheets>
    <sheet name="Lot 9 Metrohm"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1" l="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S4" i="1"/>
  <c r="S6" i="1" s="1"/>
  <c r="N4" i="1"/>
  <c r="N3" i="1"/>
  <c r="N8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Irene Martina Rodriguez Biosca</author>
  </authors>
  <commentList>
    <comment ref="D31" authorId="0" shapeId="0" xr:uid="{01B657B2-04C2-4F24-92AB-8771E005D6AE}">
      <text>
        <r>
          <rPr>
            <b/>
            <sz val="9"/>
            <color indexed="81"/>
            <rFont val="Tahoma"/>
            <family val="2"/>
          </rPr>
          <t>Irene Martina Rodriguez Biosca:</t>
        </r>
        <r>
          <rPr>
            <sz val="9"/>
            <color indexed="81"/>
            <rFont val="Tahoma"/>
            <family val="2"/>
          </rPr>
          <t xml:space="preserve">
SUBSTITUEIX A LA REF 6.0232.100</t>
        </r>
      </text>
    </comment>
    <comment ref="D32" authorId="0" shapeId="0" xr:uid="{FD107489-C102-47F2-9A67-124569F7B4CF}">
      <text>
        <r>
          <rPr>
            <b/>
            <sz val="9"/>
            <color indexed="81"/>
            <rFont val="Tahoma"/>
            <family val="2"/>
          </rPr>
          <t>Irene Martina Rodriguez Biosca:</t>
        </r>
        <r>
          <rPr>
            <sz val="9"/>
            <color indexed="81"/>
            <rFont val="Tahoma"/>
            <family val="2"/>
          </rPr>
          <t xml:space="preserve">
SUBSTITUEIX A LA REF 6.0257.000</t>
        </r>
      </text>
    </comment>
  </commentList>
</comments>
</file>

<file path=xl/sharedStrings.xml><?xml version="1.0" encoding="utf-8"?>
<sst xmlns="http://schemas.openxmlformats.org/spreadsheetml/2006/main" count="382" uniqueCount="305">
  <si>
    <r>
      <t xml:space="preserve">1.- EN CAS D'OFERTAR EL PRODUCTE REFERENCIAT ÉS OBLIGATORI POSAR EL </t>
    </r>
    <r>
      <rPr>
        <b/>
        <sz val="11"/>
        <color rgb="FFFF0000"/>
        <rFont val="Aptos Narrow"/>
        <family val="2"/>
        <scheme val="minor"/>
      </rPr>
      <t>PREU UNITARI</t>
    </r>
    <r>
      <rPr>
        <sz val="11"/>
        <color theme="1"/>
        <rFont val="Aptos Narrow"/>
        <family val="2"/>
        <scheme val="minor"/>
      </rPr>
      <t xml:space="preserve"> EN LA TOTALITAT DELS ANYS (COLUMNA K, L, M). 
2.- SI NO S'OFERTA ÉS OBLIGATORI DEIXAR LES </t>
    </r>
    <r>
      <rPr>
        <b/>
        <sz val="11"/>
        <color rgb="FFFF0000"/>
        <rFont val="Aptos Narrow"/>
        <family val="2"/>
        <scheme val="minor"/>
      </rPr>
      <t>CEL.LES EN BLANC</t>
    </r>
    <r>
      <rPr>
        <sz val="11"/>
        <color theme="1"/>
        <rFont val="Aptos Narrow"/>
        <family val="2"/>
        <scheme val="minor"/>
      </rPr>
      <t xml:space="preserve">
</t>
    </r>
  </si>
  <si>
    <t>ITEM</t>
  </si>
  <si>
    <t>DESCRIPCIÓ</t>
  </si>
  <si>
    <t>REFERENCIA</t>
  </si>
  <si>
    <t>MARCA</t>
  </si>
  <si>
    <t>ESPECIFICACIONS</t>
  </si>
  <si>
    <t>TOTAL ATL</t>
  </si>
  <si>
    <t>Import Total*</t>
  </si>
  <si>
    <t>Pressupost  de Licitació</t>
  </si>
  <si>
    <t>Referències ofertades</t>
  </si>
  <si>
    <t>Referències totals del lot</t>
  </si>
  <si>
    <t>Percentatge</t>
  </si>
  <si>
    <t>TOTAL LOT *</t>
  </si>
  <si>
    <t>* El total de l'oferta s’utilitzarà als únics efectes de poder comparar ofertes i determinar la puntuació de cada oferta, però en cap cas serà limitativa de l’import a consumir, el qual ve determinat pel valor estimat publicat. És a dir, que en cas de rebaixa dels diferents preus unitaris en la licitació, en execució del mateix només suposa una limitació el valor estimat fixat, podent-se adjudicar més unitats de producte de les previstes en els plecs fins exhaurir aquest pressupost.</t>
  </si>
  <si>
    <t>Total 2026</t>
  </si>
  <si>
    <t>Total 2027</t>
  </si>
  <si>
    <t>Total 2028</t>
  </si>
  <si>
    <t>Preu 
unitari ofert 2026</t>
  </si>
  <si>
    <t>Preu
 unitari ofert 2027</t>
  </si>
  <si>
    <t>Preu 
unitari ofert 2028</t>
  </si>
  <si>
    <t>Metrohm</t>
  </si>
  <si>
    <t>Varilla de agitador / 16 mm</t>
  </si>
  <si>
    <t>Varilla de agitación con núcleo magnético, revestimiento de PTFE, 16 mm de largo</t>
  </si>
  <si>
    <t>-</t>
  </si>
  <si>
    <t>Metrohm </t>
  </si>
  <si>
    <t>9.1</t>
  </si>
  <si>
    <t>Solución de conservación</t>
  </si>
  <si>
    <t>Solución de conservación para todos los electrodos de vidrio pH combinados con electrolito de referencia c(KCl) = 3 mol/L</t>
  </si>
  <si>
    <t>9.2</t>
  </si>
  <si>
    <t>Tubos tygon reactivos (Ionic Compact 882 IC Plus)</t>
  </si>
  <si>
    <t>Pump tubing LFL (orange/yellow), 3-stopper</t>
  </si>
  <si>
    <t>9.3</t>
  </si>
  <si>
    <t>Supresor MSM rotor A</t>
  </si>
  <si>
    <t>6.2832.000</t>
  </si>
  <si>
    <t>Suppressor rotor for IC instrument (Ionic Compact 882 IC Plus) with MSM (Metrohm Suppressor Module). Llargada (mm) 32</t>
  </si>
  <si>
    <t>9.4</t>
  </si>
  <si>
    <t>Electrodo, Titrino Plus 848 Plus/pHmetro 780</t>
  </si>
  <si>
    <t>6.0257.600</t>
  </si>
  <si>
    <t>Electrodo pH combinado con sensor de temperatura Pt1000 integrado para titulación/medida de pH en medios acuosos pobres en iones (por ejemplo, agua potable, agua de proceso) y que también muestra un tiempo de respuesta extremadamente rápido en estas muestras. El diafragma esmerilado fijo es resistente a la contaminación.</t>
  </si>
  <si>
    <t>9.5</t>
  </si>
  <si>
    <t>Electrodo Ag-titrode (Titrino Plus 848 Plus)</t>
  </si>
  <si>
    <t>6.0430.100</t>
  </si>
  <si>
    <t>Electrodo de anillo de plata combinado con una membrana de vidrio de pH como electrodo de referencia. Este electrodo no precisa mantenimiento y es apto para titulaciones por precipitación con un valor de pH constante (reactivo de titulación: nitrato de plata)</t>
  </si>
  <si>
    <t>9.6</t>
  </si>
  <si>
    <t>Tubos tygon muestra (Ionic Compact 882 IC Plus)</t>
  </si>
  <si>
    <t>6.1826.360</t>
  </si>
  <si>
    <t>Tubo flexible de bomba LFL (blanco/blanco) con 3 fijaciones</t>
  </si>
  <si>
    <t>9.7</t>
  </si>
  <si>
    <t>Cable de electrodo para el cabezal enchufable U/enchufe macho F de 2 x 2 mm B, 1m</t>
  </si>
  <si>
    <t>6.2104.600</t>
  </si>
  <si>
    <t>Para la conexión de electrodos con cabezal enchufable Metrohm U a aparatos Metrohm con toma F.</t>
  </si>
  <si>
    <t>9.8</t>
  </si>
  <si>
    <t>Cable tipo B (Titrino Plus 848 Plus)</t>
  </si>
  <si>
    <t>6.2106.020</t>
  </si>
  <si>
    <t>Strand / 1 m / 2 x B. Electrode cable with 2 x plug B (4 mm) for connecting electrodes with plug-in head B. Longitud: 1 m</t>
  </si>
  <si>
    <t>9.9</t>
  </si>
  <si>
    <t>Cable tipo F (Titrino Plus 848 Plus)</t>
  </si>
  <si>
    <t>6.2104.020</t>
  </si>
  <si>
    <t xml:space="preserve">Cable de electrodo / 1 m / F. Para conexión de electrodos con cabezal enchufable Metrohm G a aparatos Metrohm con conector F. Longitud: 1 m    </t>
  </si>
  <si>
    <t>9.10</t>
  </si>
  <si>
    <t>ION SELECT.ELECTR. CL- DETACH</t>
  </si>
  <si>
    <t>ZB60502120</t>
  </si>
  <si>
    <t>Electrodo ion selectivo (Cloruros) para equipo on-line APPLIKON 200Z</t>
  </si>
  <si>
    <t>9.11</t>
  </si>
  <si>
    <t>LEAD FOR DETACHABLE ELECTRODES</t>
  </si>
  <si>
    <t>ZB60000000</t>
  </si>
  <si>
    <t>9.12</t>
  </si>
  <si>
    <t xml:space="preserve">Electrodo de membrana de polímero separado, Ca. Electrodo </t>
  </si>
  <si>
    <t>6.0508.110</t>
  </si>
  <si>
    <t>Electrodo de membrana de polímero separado, Ca. Cabeza enchufable de electrodo Cabezal enchufable Metrohm G.Diámetro del mango inferior (mm) 12
Diámetro del mango superior (mm) 12. Forma electrodo indicador Plano. Gama de medida 5x10-6 ...1. Gama de pH 2 ...12. Longitud de instalación max. 123
Manguito EN Manguito esmerilado flexible Material del mango PVC Profundidad de inmersión mínima (mm) 1. Temperatura a corto plazo (°C) 0 ... 40. Temperatura a largo plazo (°C) 0 ... 40. Tipo del electrodo indicador Polímero (Ca). Unidad de medida mol/L</t>
  </si>
  <si>
    <t>9.13</t>
  </si>
  <si>
    <t>Electrodo de referencia EIS LL (Titrino Plus 848 Plus)</t>
  </si>
  <si>
    <t>6.0750.100</t>
  </si>
  <si>
    <t>Electrodo de referencia de plata/cloruro de plata con sistema de doble unión.</t>
  </si>
  <si>
    <t>9.14</t>
  </si>
  <si>
    <t>Electrolito KCL 3M (APPLIKON 200Z, On-line Cloruros)</t>
  </si>
  <si>
    <t>ZB62308020</t>
  </si>
  <si>
    <t>Solución electrolitica KCl de concentración 3 molar para Analizador on-line cloruros (Applikon 200Z)</t>
  </si>
  <si>
    <t>9.15</t>
  </si>
  <si>
    <t>Electrolito KNO3 1M (APPLIKON 200Z, On-line Cloruros)</t>
  </si>
  <si>
    <t>ZB623110010</t>
  </si>
  <si>
    <t>Solución electrolitica KNO3 de concentración 1 molar para Analizador on-line cloruros (Applikon 200Z)</t>
  </si>
  <si>
    <t>9.16</t>
  </si>
  <si>
    <t>Filtro eluyente (Ionic Compact 882 IC Plus)</t>
  </si>
  <si>
    <t>6.2821.090</t>
  </si>
  <si>
    <t>Filtro de aspiración para eluyente cromatografia iónica. Tamaño de poros 20 µm. Kit de 5 unidades.Para tubo de aspiración 6.1834.000 y tubos de filtración 6.1821.040 y 6.1821.050.</t>
  </si>
  <si>
    <t>9.17</t>
  </si>
  <si>
    <t>Filtros (Ionic Compact 882 IC Plus)</t>
  </si>
  <si>
    <t>6.2821.130</t>
  </si>
  <si>
    <t>Filtro de recambio para filtro online Material Tamaño de poros: 2 µm</t>
  </si>
  <si>
    <t>9.18</t>
  </si>
  <si>
    <t>Tubing pump (APPLIKON 200Z)</t>
  </si>
  <si>
    <t>V2KD003171</t>
  </si>
  <si>
    <t>Tubos para la bomba de analizador on-line cloruros APPLIKON 200Z. Diámetro interno: 4.8 mm. Material: norprene®. Unidades: 4</t>
  </si>
  <si>
    <t>9.19</t>
  </si>
  <si>
    <t xml:space="preserve">V2KD003161 </t>
  </si>
  <si>
    <t>Tubos para la bomba de analizador on-line cloruros APPLIKON 200Z. Diámetro interno: 1.6 mm. Material: norprene®. Unidades: 2</t>
  </si>
  <si>
    <t>9.20</t>
  </si>
  <si>
    <t>Marcadors tubs para capilares PEEK</t>
  </si>
  <si>
    <t>Marcadores de colores para capilares PEEK para sistemas de cromatografia iónica</t>
  </si>
  <si>
    <t>9.21</t>
  </si>
  <si>
    <t>Membrana de filtración reg. celulosa, 0,2 µm</t>
  </si>
  <si>
    <t>6.2714.020</t>
  </si>
  <si>
    <t>Tamaño de poro nominal: 0,2 µm. Kit de 50 unidades. Para la filtración inline.</t>
  </si>
  <si>
    <t>9.22</t>
  </si>
  <si>
    <t>Tubos muestra (Ionic Compact 882 IC Plus)</t>
  </si>
  <si>
    <t>6.2743.050</t>
  </si>
  <si>
    <t xml:space="preserve">Recipiente de muestras 11 mL, para procesadores de muestras CI y cambiador de muestras VA Cantidad: 2000 unidades. </t>
  </si>
  <si>
    <t>9.23</t>
  </si>
  <si>
    <t>Electrode pH, iEcotrode Plus</t>
  </si>
  <si>
    <t>6,0280,300</t>
  </si>
  <si>
    <t>Electrodo pH combinado inteligente con chip de memoria integrado para datos del sensor. Este electrodo es apto para titulaciones ácido-base acuosas.
El diafragma esmerilado fijo es resistente a la contaminación.
Electrolito de referencia: c(KCl) = 3 mol/L, almacenamiento en solución de conservación.
iTrodes se puede utilizar en Titrando, Ti-Touch o los 913/914-Meter.</t>
  </si>
  <si>
    <t>9.24</t>
  </si>
  <si>
    <t>Electrode Pt-Titrode</t>
  </si>
  <si>
    <t>6,0431,100</t>
  </si>
  <si>
    <t>Electrodo de anillo de platino combinado con una membrana de vidrio de pH como electrodo de referencia.
Este electrodo no precisa mantenimiento y es apto para titulaciones redox con un valor de pH constante</t>
  </si>
  <si>
    <t>9.25</t>
  </si>
  <si>
    <t>Electrodo de membrana de polímero combinado, Ca</t>
  </si>
  <si>
    <t>6,0510,100</t>
  </si>
  <si>
    <t>Electrodo selectivo de calcio combinado con membrana de polímero.
Este electrodo ion-selectivo es adecuado para:
-Medidas de iones de Ca2+ (5*10-7 hasta 1 mol/L) en soluciones acuosas
-Titulaciones (inversas) complexométricas (por ejemplo, determinación de la dureza del agua)</t>
  </si>
  <si>
    <t>9.26</t>
  </si>
  <si>
    <t>Electrolito NH4NO3 1 mol/L (50 mL)</t>
  </si>
  <si>
    <t>6,2327,000</t>
  </si>
  <si>
    <t>Solución electrolito c(NH4NO3) =1 mol/L (para electrodo ion-selectivo combinado Ca 6.0510.100)</t>
  </si>
  <si>
    <t>9.27</t>
  </si>
  <si>
    <t xml:space="preserve">Rotor for flat plate injector     </t>
  </si>
  <si>
    <t>6.5904.030</t>
  </si>
  <si>
    <t>9.28</t>
  </si>
  <si>
    <t xml:space="preserve">Stator for MF injector </t>
  </si>
  <si>
    <t>6.5904.210</t>
  </si>
  <si>
    <t>9.29</t>
  </si>
  <si>
    <t>Electrodo combinado membrana plana</t>
  </si>
  <si>
    <t>6.0256.100</t>
  </si>
  <si>
    <t>Medidas de pH en superficies como papel, textil o piel;Titulación/medida de pH de pequeños volúmenes de muestra (profundidad de inmersión mínima = 1 mm);</t>
  </si>
  <si>
    <t>9.30</t>
  </si>
  <si>
    <t>Electrodo Aquatrode Plus con Pt1000 con cable fijo</t>
  </si>
  <si>
    <t>6.0257.000</t>
  </si>
  <si>
    <t>Electrodo pH combinado con sensor de temperatura Pt1000 integrado y cable fijo (2,0 m, clavija de banana de 2 mm) para medida de pH/titulación en medios acuosos pobres en iones (p. ej., agua potable, agua de proceso) y que también muestra un tiempo de respuesta extremadamente rápido en estas muestras.El diafragma esmerilado fijo es insensible a la suciedad.</t>
  </si>
  <si>
    <t>9.31</t>
  </si>
  <si>
    <t>Solitrode con Pt1000, cable fijo 1.2 m</t>
  </si>
  <si>
    <t>6.0228.000</t>
  </si>
  <si>
    <t>Electrodo pH combinado con sensor de temperatura Pt1000 integrado y cable fijo (1,2 m). Este electrodo es apto para las medidas de pH rutinarias en soluciones libres de precipitados, proteínas y sulfuros. Gracias al eje de plástico robusto/irrompible de polipropileno y la protección de la membrana de vidrio contra impactos, el electrodo es mecánicamente muy resistente.</t>
  </si>
  <si>
    <t>9.32</t>
  </si>
  <si>
    <t>Ecotrode Plus</t>
  </si>
  <si>
    <t>Electrodo pH combinado para todas las titulaciones ácido-base acuosas. El diafragma esmerilado fijo es resistente a la contaminación. Electrolito de referencia: c(KCl) = 3 mol/L, almacenamiento en una solución de conservación.</t>
  </si>
  <si>
    <t>9.33</t>
  </si>
  <si>
    <t>6,1903,020</t>
  </si>
  <si>
    <t>9.34</t>
  </si>
  <si>
    <t>Imán agitador / 25 mm</t>
  </si>
  <si>
    <t>6,1903,030</t>
  </si>
  <si>
    <t>Imán agitador con núcleo magnético, envoltura de PTFE, longitud 25 mm.</t>
  </si>
  <si>
    <t>9.35</t>
  </si>
  <si>
    <t>Anillo de ajuste</t>
  </si>
  <si>
    <t>6,2013,010</t>
  </si>
  <si>
    <t>Para barras de soporte con 10 mm de diámetro.</t>
  </si>
  <si>
    <t>9.36</t>
  </si>
  <si>
    <t>Barra de soporte / 400 mm</t>
  </si>
  <si>
    <t>6,2016,070</t>
  </si>
  <si>
    <t>9.37</t>
  </si>
  <si>
    <t>Portaelectrodo</t>
  </si>
  <si>
    <t>6,2021,020</t>
  </si>
  <si>
    <t>Portaelectrodo para 4 electrodos y 2 puntas de bureta</t>
  </si>
  <si>
    <t>9.38</t>
  </si>
  <si>
    <t>Abrazadera de sujeción para botellas</t>
  </si>
  <si>
    <t>6,2043,005</t>
  </si>
  <si>
    <t>Resorte de fijación para botellas de reactivo en unidades intercambiables.</t>
  </si>
  <si>
    <t>9.39</t>
  </si>
  <si>
    <t>Làpiz USB para Ti-Touch</t>
  </si>
  <si>
    <t>6,6066,000</t>
  </si>
  <si>
    <t>Làpiz USB para 915 KF Ti-Touch y 916 Ti-Touch.</t>
  </si>
  <si>
    <t>9.40</t>
  </si>
  <si>
    <t>854 iConnect</t>
  </si>
  <si>
    <t>2,854,0010</t>
  </si>
  <si>
    <t>854 iConnect - cable de electrodo y amplificador de medida para electrodos inteligentes «iTrodes».</t>
  </si>
  <si>
    <t>9.41</t>
  </si>
  <si>
    <t>Metrosep A Supp 16 Guard/4.0 (Precolumna de Bromatos) </t>
  </si>
  <si>
    <t>6.1031.500    </t>
  </si>
  <si>
    <t>La Metrosep A Supp 16 Guard/4,0 protege eficazmente las columnas de separación analíticas Metrosep A Supp 16 contra las contaminaciones. </t>
  </si>
  <si>
    <t>9.42</t>
  </si>
  <si>
    <t>Metrosep A Supp 16 100/4.0 (Columna de bromatos) </t>
  </si>
  <si>
    <t>6.1031.410   </t>
  </si>
  <si>
    <t>La columna de separación Metrosep A Supp 16 es una columna de separación de alta capacidad y está basada en un copolímero de divinilbenceno-poliestireno con superficie funcionalizada. Los grupos funcionales están ligados de forma covalente. La morfología del intercambiador de aniones da como resultado una selectividad extraordinaria. Además, este tipo de columna se caracteriza por su elevada resistencia mecánica y química. Esta columna es ideal para aplicaciones que presentan una carga elevada de iones, pero que solo requieren una resolución relativamente baja. El uso para la determinación de bromuro en agua mediante el método de triyoduro (EPA 326, DIN EN ISO 11206) </t>
  </si>
  <si>
    <t>9.43</t>
  </si>
  <si>
    <t>Metrosep A Supp 16 S-Guard/4.0 (Precolumna aniones) </t>
  </si>
  <si>
    <t>6.1031.510    </t>
  </si>
  <si>
    <t>La Metrosep A Supp 16 S-Guard/4,0 protege eficazmente las columnas de separación analíticas Metrosep A Supp 16 contra las contaminaciones. La columna de protección se une fácilmente a la columna de separación mediante una conexión capilar </t>
  </si>
  <si>
    <t>9.44</t>
  </si>
  <si>
    <t>Metrosep A Supp 7 150/4.0 (Columna de aniones) </t>
  </si>
  <si>
    <t>6.1006.620 </t>
  </si>
  <si>
    <t>La Metrosep A Supp 7 - 150/4,0 es la más corta de las columnas A-Supp-7. Con ella se pueden resolver tareas de separación igual de complejas que con la versión de 250 mm sin gran pérdida de eficacia de separación. Por tanto, en esta columna de separación se pueden separar perfectamente el clorito y el bromato de los aniones estándar. Con la Metrosep A Supp 7 - 150/4,0 es posible determinar estos iones hasta la gama de µg/L inferior de forma segura y precisa. La alta sensibilidad de detección se logra usando el polímero de alcohol polivinílico de 5 μm con el que pueden alcanzarse números de platos extremadamente elevados y con ellos excelentes propiedades de separación y detección. Además, es posible adaptar la separación a las exigencias específicas de la aplicación modificando la temperatura. </t>
  </si>
  <si>
    <t>9.45</t>
  </si>
  <si>
    <t>Làmpada de Deuteri UV </t>
  </si>
  <si>
    <t>6.2804.060 </t>
  </si>
  <si>
    <t>Lámpara de recambio para la gama UV </t>
  </si>
  <si>
    <t>9.46</t>
  </si>
  <si>
    <t>Làmpada visible </t>
  </si>
  <si>
    <t>6.2804.100 </t>
  </si>
  <si>
    <t>Lámpara de recambio para la gama visible </t>
  </si>
  <si>
    <t>9.47</t>
  </si>
  <si>
    <t>Mixing reactor (coil de reacción) </t>
  </si>
  <si>
    <t>6.2758.010 </t>
  </si>
  <si>
    <t>Reactor de 2 m capilar tejido. Para mezclar diferentes soluciones. </t>
  </si>
  <si>
    <t>9.48</t>
  </si>
  <si>
    <t>Piston seal orange (junta de pistón) </t>
  </si>
  <si>
    <t>6.2741.020   </t>
  </si>
  <si>
    <t>Para todos los cabezales de bomba estándar </t>
  </si>
  <si>
    <t>9.49</t>
  </si>
  <si>
    <t>Inlet valve PEEK (válvula antiretorno) </t>
  </si>
  <si>
    <t>6.2824.170 </t>
  </si>
  <si>
    <t>Válvula de retención exento de metal para la entrada de cabezales de bomba CI </t>
  </si>
  <si>
    <t>9.50</t>
  </si>
  <si>
    <t>Outlet valve PEEK (válvula antiretorno) </t>
  </si>
  <si>
    <t>6.2824.160 </t>
  </si>
  <si>
    <t>Válvula de retención exento de metal para la salida de cabezales de bomba CI </t>
  </si>
  <si>
    <t>9.51</t>
  </si>
  <si>
    <t>Pieza de conexión para MSM y MSM-LC </t>
  </si>
  <si>
    <t>6.2832.010 </t>
  </si>
  <si>
    <t>Con tubos de alimentación y descarga. Para todos los aparatos CI con MSM (Metrohm Suppressor Module). Para sustitución en los aparatos Professional IC de las generaciones 850, 881, 882. </t>
  </si>
  <si>
    <t>9.52</t>
  </si>
  <si>
    <t>Pistón de óxido de circonio, estándar </t>
  </si>
  <si>
    <t>6.2824.070 </t>
  </si>
  <si>
    <t>Pistón de bomba para todos los cabezales de bomba estándar </t>
  </si>
  <si>
    <t>9.53</t>
  </si>
  <si>
    <t>Resorte para todos los pistones de bomba </t>
  </si>
  <si>
    <t>6.2824.060 </t>
  </si>
  <si>
    <t>Para todos los cabezales de bomba </t>
  </si>
  <si>
    <t>9.54</t>
  </si>
  <si>
    <t>6.2323.000</t>
  </si>
  <si>
    <t>9.55</t>
  </si>
  <si>
    <t xml:space="preserve">Precolumna RP2 Guard/3.5 </t>
  </si>
  <si>
    <t>6.1011.030</t>
  </si>
  <si>
    <t>Precolumna cromatogràfica RP2 guard/3.5</t>
  </si>
  <si>
    <t>9.56</t>
  </si>
  <si>
    <t>Recanvis para filtros para RP2 Guard/3.5 (10 pcs)</t>
  </si>
  <si>
    <t>6.1011.130</t>
  </si>
  <si>
    <t>Filtros de recambio para precolumna cromatogràfica RP2 guard/3.6</t>
  </si>
  <si>
    <t>9.57</t>
  </si>
  <si>
    <t>Kit microcistinas</t>
  </si>
  <si>
    <t>PN520012A</t>
  </si>
  <si>
    <t>Kit microcistinas GOLD STANDARD DIAGNOSTICS</t>
  </si>
  <si>
    <t>9.58</t>
  </si>
  <si>
    <t>Purelab Chorus I purification pack</t>
  </si>
  <si>
    <t>LC232</t>
  </si>
  <si>
    <t>ELGA</t>
  </si>
  <si>
    <t>9.59</t>
  </si>
  <si>
    <t>UV lamp 184/254 nm</t>
  </si>
  <si>
    <t>LC210-02</t>
  </si>
  <si>
    <t>9.60</t>
  </si>
  <si>
    <t>Endoguard 500 UF Membrane</t>
  </si>
  <si>
    <t>LC151</t>
  </si>
  <si>
    <t>9.61</t>
  </si>
  <si>
    <t>Purelab Chorus sanitisation pack</t>
  </si>
  <si>
    <t>LC236</t>
  </si>
  <si>
    <t>9.62</t>
  </si>
  <si>
    <t>Pack de pretratamiento Purelab Chorus 2+</t>
  </si>
  <si>
    <t>LC241</t>
  </si>
  <si>
    <t>9.63</t>
  </si>
  <si>
    <t>Purification Pack-Purelab Chorus 2+</t>
  </si>
  <si>
    <t>LC274</t>
  </si>
  <si>
    <t>9.64</t>
  </si>
  <si>
    <t>UV Lamp 254 nm</t>
  </si>
  <si>
    <t>LC285</t>
  </si>
  <si>
    <t>9.65</t>
  </si>
  <si>
    <t>Composite vent filter Modulo RO de osmosis inversa</t>
  </si>
  <si>
    <t>LC216</t>
  </si>
  <si>
    <t>9.66</t>
  </si>
  <si>
    <t>Modulo RO de osmosis inversa</t>
  </si>
  <si>
    <t>LC240</t>
  </si>
  <si>
    <t>9.67</t>
  </si>
  <si>
    <t>Pack of 12 Effervescent sanitisation tablets</t>
  </si>
  <si>
    <t>CT3</t>
  </si>
  <si>
    <t>9.68</t>
  </si>
  <si>
    <t>MDL cable plug/socket 0.5 m</t>
  </si>
  <si>
    <t>Cable de conexión para dispositivos OMNIS con conector MDL (0,5 m)</t>
  </si>
  <si>
    <t>9.69</t>
  </si>
  <si>
    <t>Bottle cap, multi-use</t>
  </si>
  <si>
    <t xml:space="preserve">601601000 </t>
  </si>
  <si>
    <t>Adaptador reutilizable para botella con tecnología 3S para conector de
botellas de reactivo en OMNIS Titrator, módulos de titulación o módulos
de dosificación</t>
  </si>
  <si>
    <t>9.70</t>
  </si>
  <si>
    <t>El. cable f.plug-in head U/plug P 1.5m</t>
  </si>
  <si>
    <t>Cable para la conexión de un electrodo con cabezal enchufable U a un módulo de medida analógico de OMNIS</t>
  </si>
  <si>
    <t>9.71</t>
  </si>
  <si>
    <t>Electrode cable plug P 1.5m</t>
  </si>
  <si>
    <t>Cable para la conexión de un electrodo analógico (cabezal enchufable G) a un módulo de medida analógico de OMNIS</t>
  </si>
  <si>
    <t>9.72</t>
  </si>
  <si>
    <t>Glass Beaker 120 mL(P&amp;P)(20x)</t>
  </si>
  <si>
    <t>Vaso de muestra de vidrio transparente de 120 mL, apto para gradilla
OMNIS 602041030, 20 unidades</t>
  </si>
  <si>
    <t>9.73</t>
  </si>
  <si>
    <t>Dis. lid 120 mL (P&amp;P) 16 pcs</t>
  </si>
  <si>
    <t>Tapa Dis-Cover para vaso de muestra de 120 mL 6.01400.200,
6.01400.300 y 6.01400.303 en el sistema OMNIS Sample Robot
Pick&amp;Place.</t>
  </si>
  <si>
    <t>9.74</t>
  </si>
  <si>
    <t>4 Cond. Meas.Cell Pt1000 c=0.5 cm-1, 2.0 m</t>
  </si>
  <si>
    <t>Célula de medida de la conductividad de 4 hilos con constante de célula c = 0,5 cm-1(valor guía),
con sensor de temperatura Pt1000 integrado y cable fijo (2,0 m) para su conexión al OMNIS
Measuring Module Conductivity.
Gracias al eje de plástico robusto e irrompible de PEEK, este sensor es altamente resistente a la
tensión mecánica y es adecuado para medidas automáticas de conductividades intermedias
(desde 15 µS/cm hasta 250 mS/cm), por ejemplo, en las siguientes sustancias:Agua potableAguas
superficialesAguas residuales</t>
  </si>
  <si>
    <t>9.75</t>
  </si>
  <si>
    <t>Pt-Titrode</t>
  </si>
  <si>
    <t>Electrodo de anillo de platino combinado con una membrana de vidrio de pH como electrodo de referencia.</t>
  </si>
  <si>
    <t>9.76</t>
  </si>
  <si>
    <t>807 Dosing Unit 10 mL</t>
  </si>
  <si>
    <t>07 Dosing Unit con chip de datos integrado con cilindro de vidrio de 10 mL y protección contra la luz, montable en una botella de reactivo con rosca de vidrio ISO/DIN GL 45</t>
  </si>
  <si>
    <t>9.77</t>
  </si>
  <si>
    <t>807 Dosing Unit 20 mL</t>
  </si>
  <si>
    <t>807 Dosing Unit con chip de datos integrado con cilindro de vidrio de 20 mL y protección contra la luz, montable en una botella de reactivo con rosca de vidrio ISO/DIN GL 45. </t>
  </si>
  <si>
    <t>9.78</t>
  </si>
  <si>
    <t>800 Dosino</t>
  </si>
  <si>
    <t>Accionamiento con hardware de escritura/lectura para unidades de dosificación inteligentes. Con cable fijo (longitud 0.65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</si>
</sst>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0000"/>
      <name val="Aptos Narrow"/>
      <family val="2"/>
      <scheme val="minor"/>
    </font>
    <font>
      <b/>
      <sz val="12"/>
      <color rgb="FF000000"/>
      <name val="Calibri"/>
      <family val="2"/>
    </font>
    <font>
      <b/>
      <sz val="12"/>
      <color rgb="FF000000"/>
      <name val="Aptos Narrow"/>
      <family val="2"/>
      <scheme val="minor"/>
    </font>
    <font>
      <sz val="11"/>
      <name val="Calibri"/>
      <family val="2"/>
    </font>
    <font>
      <sz val="11"/>
      <color rgb="FF000000"/>
      <name val="Aptos Narrow"/>
      <family val="2"/>
      <scheme val="minor"/>
    </font>
    <font>
      <sz val="11"/>
      <color rgb="FF000000"/>
      <name val="Calibri"/>
      <family val="2"/>
    </font>
    <font>
      <b/>
      <sz val="14"/>
      <color rgb="FF000000"/>
      <name val="Aptos Narrow"/>
      <family val="2"/>
      <scheme val="minor"/>
    </font>
    <font>
      <b/>
      <sz val="14"/>
      <color theme="1"/>
      <name val="Aptos Narrow"/>
      <family val="2"/>
      <scheme val="minor"/>
    </font>
    <font>
      <b/>
      <sz val="12"/>
      <color rgb="FF000000"/>
      <name val="Arial"/>
      <family val="2"/>
    </font>
    <font>
      <b/>
      <sz val="12"/>
      <color theme="1"/>
      <name val="Arial"/>
      <family val="2"/>
    </font>
    <font>
      <b/>
      <sz val="9"/>
      <color indexed="81"/>
      <name val="Tahoma"/>
      <family val="2"/>
    </font>
    <font>
      <sz val="9"/>
      <color indexed="81"/>
      <name val="Tahoma"/>
      <family val="2"/>
    </font>
  </fonts>
  <fills count="8">
    <fill>
      <patternFill patternType="none"/>
    </fill>
    <fill>
      <patternFill patternType="gray125"/>
    </fill>
    <fill>
      <patternFill patternType="solid">
        <fgColor theme="3" tint="0.79998168889431442"/>
        <bgColor indexed="64"/>
      </patternFill>
    </fill>
    <fill>
      <patternFill patternType="solid">
        <fgColor rgb="FF00B0F0"/>
        <bgColor rgb="FF000000"/>
      </patternFill>
    </fill>
    <fill>
      <patternFill patternType="solid">
        <fgColor rgb="FFFFFFFF"/>
        <bgColor indexed="64"/>
      </patternFill>
    </fill>
    <fill>
      <patternFill patternType="solid">
        <fgColor theme="3" tint="0.59999389629810485"/>
        <bgColor indexed="64"/>
      </patternFill>
    </fill>
    <fill>
      <patternFill patternType="solid">
        <fgColor rgb="FF92D050"/>
        <bgColor indexed="64"/>
      </patternFill>
    </fill>
    <fill>
      <patternFill patternType="solid">
        <fgColor theme="6" tint="0.59996337778862885"/>
        <bgColor indexed="64"/>
      </patternFill>
    </fill>
  </fills>
  <borders count="35">
    <border>
      <left/>
      <right/>
      <top/>
      <bottom/>
      <diagonal/>
    </border>
    <border>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s>
  <cellStyleXfs count="3">
    <xf numFmtId="0" fontId="0" fillId="0" borderId="0"/>
    <xf numFmtId="9" fontId="1" fillId="0" borderId="0" applyFont="0" applyFill="0" applyBorder="0" applyAlignment="0" applyProtection="0"/>
    <xf numFmtId="0" fontId="1" fillId="0" borderId="0"/>
  </cellStyleXfs>
  <cellXfs count="78">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4" fillId="3" borderId="2"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4" xfId="0" applyFont="1" applyFill="1" applyBorder="1" applyAlignment="1" applyProtection="1">
      <alignment horizontal="center"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4" fillId="3" borderId="6"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5" fillId="3" borderId="8" xfId="0" applyFont="1" applyFill="1" applyBorder="1" applyAlignment="1" applyProtection="1">
      <alignment horizontal="center" vertical="center"/>
      <protection locked="0"/>
    </xf>
    <xf numFmtId="0" fontId="0" fillId="0" borderId="9" xfId="0" applyBorder="1"/>
    <xf numFmtId="164" fontId="7" fillId="5" borderId="10" xfId="0" applyNumberFormat="1" applyFont="1" applyFill="1" applyBorder="1"/>
    <xf numFmtId="0" fontId="6" fillId="4" borderId="11" xfId="0" applyFont="1" applyFill="1" applyBorder="1" applyAlignment="1">
      <alignment wrapText="1"/>
    </xf>
    <xf numFmtId="0" fontId="6" fillId="4" borderId="12" xfId="0" applyFont="1" applyFill="1" applyBorder="1" applyAlignment="1">
      <alignment wrapText="1"/>
    </xf>
    <xf numFmtId="0" fontId="7" fillId="6" borderId="13" xfId="0" applyFont="1" applyFill="1" applyBorder="1"/>
    <xf numFmtId="0" fontId="7" fillId="6" borderId="14" xfId="0" applyFont="1" applyFill="1" applyBorder="1" applyAlignment="1">
      <alignment horizontal="center"/>
    </xf>
    <xf numFmtId="0" fontId="7" fillId="6" borderId="15" xfId="0" applyFont="1" applyFill="1" applyBorder="1"/>
    <xf numFmtId="0" fontId="7" fillId="6" borderId="16" xfId="0" applyFont="1" applyFill="1" applyBorder="1" applyAlignment="1">
      <alignment horizontal="center"/>
    </xf>
    <xf numFmtId="0" fontId="7" fillId="6" borderId="17" xfId="0" applyFont="1" applyFill="1" applyBorder="1"/>
    <xf numFmtId="9" fontId="2" fillId="6" borderId="18" xfId="1" applyFont="1" applyFill="1" applyBorder="1" applyAlignment="1" applyProtection="1">
      <alignment horizontal="center"/>
    </xf>
    <xf numFmtId="0" fontId="6" fillId="4" borderId="12" xfId="0" applyFont="1" applyFill="1" applyBorder="1" applyAlignment="1">
      <alignment horizontal="left" wrapText="1"/>
    </xf>
    <xf numFmtId="0" fontId="6" fillId="4" borderId="20" xfId="0" applyFont="1" applyFill="1" applyBorder="1" applyAlignment="1">
      <alignment horizontal="left" wrapText="1"/>
    </xf>
    <xf numFmtId="0" fontId="8" fillId="4" borderId="12" xfId="0" applyFont="1" applyFill="1" applyBorder="1" applyAlignment="1">
      <alignment wrapText="1"/>
    </xf>
    <xf numFmtId="0" fontId="0" fillId="0" borderId="12" xfId="0" applyBorder="1"/>
    <xf numFmtId="0" fontId="0" fillId="0" borderId="11" xfId="0" applyBorder="1"/>
    <xf numFmtId="0" fontId="9" fillId="0" borderId="0" xfId="0" applyFont="1"/>
    <xf numFmtId="0" fontId="10" fillId="5" borderId="26" xfId="0" applyFont="1" applyFill="1" applyBorder="1" applyProtection="1">
      <protection locked="0"/>
    </xf>
    <xf numFmtId="0" fontId="10" fillId="5" borderId="27" xfId="0" applyFont="1" applyFill="1" applyBorder="1" applyProtection="1">
      <protection locked="0"/>
    </xf>
    <xf numFmtId="0" fontId="10" fillId="5" borderId="27" xfId="0" applyFont="1" applyFill="1" applyBorder="1" applyAlignment="1" applyProtection="1">
      <alignment horizontal="center" vertical="center"/>
      <protection locked="0"/>
    </xf>
    <xf numFmtId="164" fontId="9" fillId="5" borderId="28" xfId="0" applyNumberFormat="1" applyFont="1" applyFill="1" applyBorder="1"/>
    <xf numFmtId="0" fontId="11" fillId="7" borderId="0" xfId="0" applyFont="1" applyFill="1" applyAlignment="1" applyProtection="1">
      <alignment vertical="center" wrapText="1"/>
      <protection locked="0"/>
    </xf>
    <xf numFmtId="0" fontId="12" fillId="7" borderId="0" xfId="0" applyFont="1" applyFill="1" applyAlignment="1" applyProtection="1">
      <alignment vertical="center" wrapText="1"/>
      <protection locked="0"/>
    </xf>
    <xf numFmtId="0" fontId="5" fillId="3" borderId="29" xfId="0" applyFont="1" applyFill="1" applyBorder="1" applyAlignment="1" applyProtection="1">
      <alignment horizontal="center" vertical="center" wrapText="1"/>
      <protection locked="0"/>
    </xf>
    <xf numFmtId="0" fontId="5" fillId="3" borderId="30" xfId="0" applyFont="1" applyFill="1" applyBorder="1" applyAlignment="1" applyProtection="1">
      <alignment horizontal="center" vertical="center" wrapText="1"/>
      <protection locked="0"/>
    </xf>
    <xf numFmtId="0" fontId="6" fillId="4" borderId="20" xfId="0" applyFont="1" applyFill="1" applyBorder="1" applyAlignment="1">
      <alignment wrapText="1"/>
    </xf>
    <xf numFmtId="0" fontId="0" fillId="0" borderId="12" xfId="0" applyBorder="1" applyProtection="1">
      <protection locked="0"/>
    </xf>
    <xf numFmtId="0" fontId="0" fillId="0" borderId="0" xfId="0" applyAlignment="1">
      <alignment wrapText="1"/>
    </xf>
    <xf numFmtId="0" fontId="0" fillId="0" borderId="11" xfId="0" applyBorder="1" applyProtection="1">
      <protection locked="0"/>
    </xf>
    <xf numFmtId="0" fontId="0" fillId="0" borderId="24" xfId="0" applyBorder="1" applyAlignment="1">
      <alignment wrapText="1"/>
    </xf>
    <xf numFmtId="0" fontId="0" fillId="0" borderId="24" xfId="0" applyBorder="1"/>
    <xf numFmtId="0" fontId="0" fillId="0" borderId="34" xfId="0" applyBorder="1" applyAlignment="1">
      <alignment wrapText="1"/>
    </xf>
    <xf numFmtId="0" fontId="0" fillId="0" borderId="24" xfId="0" applyBorder="1" applyProtection="1">
      <protection locked="0"/>
    </xf>
    <xf numFmtId="49" fontId="0" fillId="0" borderId="12" xfId="0" applyNumberFormat="1" applyBorder="1" applyAlignment="1">
      <alignment horizontal="center"/>
    </xf>
    <xf numFmtId="0" fontId="0" fillId="0" borderId="34" xfId="0" applyBorder="1"/>
    <xf numFmtId="0" fontId="0" fillId="0" borderId="21" xfId="0" applyBorder="1" applyProtection="1">
      <protection locked="0"/>
    </xf>
    <xf numFmtId="164" fontId="0" fillId="0" borderId="12" xfId="0" applyNumberFormat="1" applyBorder="1"/>
    <xf numFmtId="164" fontId="0" fillId="0" borderId="24" xfId="0" applyNumberFormat="1" applyBorder="1"/>
    <xf numFmtId="49" fontId="6" fillId="4" borderId="12" xfId="0" applyNumberFormat="1" applyFont="1" applyFill="1" applyBorder="1" applyAlignment="1">
      <alignment horizontal="left" wrapText="1"/>
    </xf>
    <xf numFmtId="0" fontId="6" fillId="4" borderId="24" xfId="0" applyFont="1" applyFill="1" applyBorder="1" applyAlignment="1">
      <alignment horizontal="left" wrapText="1"/>
    </xf>
    <xf numFmtId="49" fontId="6" fillId="4" borderId="12" xfId="0" applyNumberFormat="1" applyFont="1" applyFill="1" applyBorder="1" applyAlignment="1">
      <alignment horizontal="center" wrapText="1"/>
    </xf>
    <xf numFmtId="49" fontId="6" fillId="4" borderId="24" xfId="0" applyNumberFormat="1" applyFont="1" applyFill="1" applyBorder="1" applyAlignment="1">
      <alignment horizontal="center" wrapText="1"/>
    </xf>
    <xf numFmtId="164" fontId="0" fillId="0" borderId="0" xfId="0" applyNumberFormat="1"/>
    <xf numFmtId="49" fontId="0" fillId="0" borderId="0" xfId="0" applyNumberFormat="1" applyAlignment="1">
      <alignment horizontal="center"/>
    </xf>
    <xf numFmtId="0" fontId="6" fillId="4" borderId="20" xfId="0" applyFont="1" applyFill="1" applyBorder="1" applyAlignment="1">
      <alignment horizontal="center" wrapText="1"/>
    </xf>
    <xf numFmtId="0" fontId="6" fillId="4" borderId="34" xfId="0" applyFont="1" applyFill="1" applyBorder="1" applyAlignment="1">
      <alignment horizontal="left" wrapText="1"/>
    </xf>
    <xf numFmtId="49" fontId="0" fillId="0" borderId="9" xfId="0" applyNumberFormat="1" applyBorder="1" applyAlignment="1">
      <alignment horizontal="center"/>
    </xf>
    <xf numFmtId="0" fontId="6" fillId="4" borderId="9" xfId="0" applyFont="1" applyFill="1" applyBorder="1" applyAlignment="1">
      <alignment horizontal="left" wrapText="1"/>
    </xf>
    <xf numFmtId="0" fontId="6" fillId="4" borderId="22" xfId="0" applyFont="1" applyFill="1" applyBorder="1" applyAlignment="1">
      <alignment horizontal="left" wrapText="1"/>
    </xf>
    <xf numFmtId="0" fontId="8" fillId="4" borderId="19" xfId="0" applyFont="1" applyFill="1" applyBorder="1" applyAlignment="1">
      <alignment wrapText="1"/>
    </xf>
    <xf numFmtId="49" fontId="8" fillId="4" borderId="19" xfId="0" applyNumberFormat="1" applyFont="1" applyFill="1" applyBorder="1" applyAlignment="1">
      <alignment wrapText="1"/>
    </xf>
    <xf numFmtId="0" fontId="8" fillId="4" borderId="32" xfId="0" applyFont="1" applyFill="1" applyBorder="1" applyAlignment="1">
      <alignment wrapText="1"/>
    </xf>
    <xf numFmtId="0" fontId="8" fillId="4" borderId="31" xfId="0" applyFont="1" applyFill="1" applyBorder="1" applyAlignment="1">
      <alignment wrapText="1"/>
    </xf>
    <xf numFmtId="49" fontId="8" fillId="4" borderId="31" xfId="0" applyNumberFormat="1" applyFont="1" applyFill="1" applyBorder="1" applyAlignment="1">
      <alignment wrapText="1"/>
    </xf>
    <xf numFmtId="0" fontId="8" fillId="4" borderId="33" xfId="0" applyFont="1" applyFill="1" applyBorder="1" applyAlignment="1">
      <alignment wrapText="1"/>
    </xf>
    <xf numFmtId="0" fontId="8" fillId="4" borderId="25" xfId="0" applyFont="1" applyFill="1" applyBorder="1" applyAlignment="1">
      <alignment wrapText="1"/>
    </xf>
    <xf numFmtId="49" fontId="8" fillId="4" borderId="33" xfId="0" applyNumberFormat="1" applyFont="1" applyFill="1" applyBorder="1" applyAlignment="1">
      <alignment wrapText="1"/>
    </xf>
    <xf numFmtId="164" fontId="0" fillId="0" borderId="20" xfId="0" applyNumberFormat="1" applyBorder="1"/>
    <xf numFmtId="49" fontId="8" fillId="4" borderId="0" xfId="0" applyNumberFormat="1" applyFont="1" applyFill="1" applyAlignment="1">
      <alignment horizontal="left" wrapText="1"/>
    </xf>
    <xf numFmtId="0" fontId="8" fillId="4" borderId="0" xfId="0" applyFont="1" applyFill="1" applyAlignment="1">
      <alignment wrapText="1"/>
    </xf>
    <xf numFmtId="164" fontId="0" fillId="0" borderId="34" xfId="0" applyNumberFormat="1" applyBorder="1"/>
    <xf numFmtId="49" fontId="0" fillId="0" borderId="34" xfId="0" applyNumberFormat="1" applyBorder="1" applyAlignment="1">
      <alignment horizontal="left"/>
    </xf>
    <xf numFmtId="0" fontId="8" fillId="4" borderId="24" xfId="0" applyFont="1" applyFill="1" applyBorder="1" applyAlignment="1">
      <alignment wrapText="1"/>
    </xf>
    <xf numFmtId="0" fontId="0" fillId="0" borderId="23" xfId="0" applyBorder="1"/>
    <xf numFmtId="49" fontId="0" fillId="0" borderId="24" xfId="0" applyNumberFormat="1" applyBorder="1" applyAlignment="1">
      <alignment horizontal="left"/>
    </xf>
    <xf numFmtId="0" fontId="8" fillId="0" borderId="31" xfId="0" applyFont="1" applyBorder="1" applyAlignment="1">
      <alignment wrapText="1"/>
    </xf>
  </cellXfs>
  <cellStyles count="3">
    <cellStyle name="Normal" xfId="0" builtinId="0"/>
    <cellStyle name="Normal 4" xfId="2" xr:uid="{BA4B2F82-E71B-48E5-8FF3-DFFC289F1998}"/>
    <cellStyle name="Porcentaje" xfId="1" builtinId="5"/>
  </cellStyles>
  <dxfs count="11">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5049-2C76-4AAB-A1AC-468F777EBEE1}">
  <dimension ref="B1:S84"/>
  <sheetViews>
    <sheetView tabSelected="1" workbookViewId="0">
      <selection sqref="A1:XFD1048576"/>
    </sheetView>
  </sheetViews>
  <sheetFormatPr baseColWidth="10" defaultColWidth="8.7109375" defaultRowHeight="15" x14ac:dyDescent="0.25"/>
  <cols>
    <col min="1" max="2" width="8.7109375" style="1"/>
    <col min="3" max="3" width="47.7109375" style="1" customWidth="1"/>
    <col min="4" max="5" width="29.42578125" style="1" customWidth="1"/>
    <col min="6" max="6" width="63.5703125" style="1" bestFit="1" customWidth="1"/>
    <col min="7" max="10" width="14" style="1" customWidth="1"/>
    <col min="11" max="11" width="9" style="1" customWidth="1"/>
    <col min="12" max="13" width="9.140625" style="1" customWidth="1"/>
    <col min="14" max="14" width="17.85546875" style="1" customWidth="1"/>
    <col min="15" max="15" width="8.7109375" style="1"/>
    <col min="16" max="16" width="16.28515625" style="1" customWidth="1"/>
    <col min="17" max="17" width="8.7109375" style="1"/>
    <col min="18" max="18" width="30.5703125" style="1" customWidth="1"/>
    <col min="19" max="16384" width="8.7109375" style="1"/>
  </cols>
  <sheetData>
    <row r="1" spans="2:19" ht="39" customHeight="1" thickBot="1" x14ac:dyDescent="0.3">
      <c r="D1" s="2"/>
      <c r="G1" s="3" t="s">
        <v>0</v>
      </c>
      <c r="H1" s="4"/>
      <c r="I1" s="4"/>
      <c r="J1" s="4"/>
      <c r="K1" s="4"/>
      <c r="L1" s="4"/>
      <c r="M1" s="4"/>
      <c r="N1" s="4"/>
    </row>
    <row r="2" spans="2:19" ht="63.75" thickBot="1" x14ac:dyDescent="0.3">
      <c r="B2" s="5" t="s">
        <v>1</v>
      </c>
      <c r="C2" s="6" t="s">
        <v>2</v>
      </c>
      <c r="D2" s="7" t="s">
        <v>3</v>
      </c>
      <c r="E2" s="8" t="s">
        <v>4</v>
      </c>
      <c r="F2" s="9" t="s">
        <v>5</v>
      </c>
      <c r="G2" s="10" t="s">
        <v>6</v>
      </c>
      <c r="H2" s="11" t="s">
        <v>14</v>
      </c>
      <c r="I2" s="12" t="s">
        <v>15</v>
      </c>
      <c r="J2" s="11" t="s">
        <v>16</v>
      </c>
      <c r="K2" s="35" t="s">
        <v>17</v>
      </c>
      <c r="L2" s="35" t="s">
        <v>18</v>
      </c>
      <c r="M2" s="35" t="s">
        <v>19</v>
      </c>
      <c r="N2" s="36" t="s">
        <v>7</v>
      </c>
      <c r="P2" s="36" t="s">
        <v>8</v>
      </c>
    </row>
    <row r="3" spans="2:19" ht="30.75" thickBot="1" x14ac:dyDescent="0.3">
      <c r="B3" s="26" t="s">
        <v>25</v>
      </c>
      <c r="C3" s="16" t="s">
        <v>26</v>
      </c>
      <c r="D3" s="52">
        <v>62323000</v>
      </c>
      <c r="E3" s="16" t="s">
        <v>20</v>
      </c>
      <c r="F3" s="37" t="s">
        <v>27</v>
      </c>
      <c r="G3" s="26">
        <v>8</v>
      </c>
      <c r="H3" s="27">
        <v>3</v>
      </c>
      <c r="I3" s="27">
        <v>4</v>
      </c>
      <c r="J3" s="27">
        <v>1</v>
      </c>
      <c r="K3" s="40"/>
      <c r="L3" s="38"/>
      <c r="M3" s="38"/>
      <c r="N3" s="14">
        <f>IF(H3*K3+I3*L3+J3*M3=0,P3,H3*K3+I3*L3+J3*M3)</f>
        <v>493.76250000000005</v>
      </c>
      <c r="O3"/>
      <c r="P3" s="48">
        <v>493.76250000000005</v>
      </c>
      <c r="Q3"/>
      <c r="R3"/>
      <c r="S3"/>
    </row>
    <row r="4" spans="2:19" x14ac:dyDescent="0.25">
      <c r="B4" s="26" t="s">
        <v>28</v>
      </c>
      <c r="C4" s="23" t="s">
        <v>29</v>
      </c>
      <c r="D4" s="52">
        <v>61826320</v>
      </c>
      <c r="E4" s="23" t="s">
        <v>20</v>
      </c>
      <c r="F4" s="24" t="s">
        <v>30</v>
      </c>
      <c r="G4" s="26">
        <v>22</v>
      </c>
      <c r="H4" s="27">
        <v>5</v>
      </c>
      <c r="I4" s="27">
        <v>12</v>
      </c>
      <c r="J4" s="27">
        <v>5</v>
      </c>
      <c r="K4" s="40"/>
      <c r="L4" s="38"/>
      <c r="M4" s="38"/>
      <c r="N4" s="14">
        <f t="shared" ref="N4:N67" si="0">IF(H4*K4+I4*L4+J4*M4=0,P4,H4*K4+I4*L4+J4*M4)</f>
        <v>901.41975000000002</v>
      </c>
      <c r="O4"/>
      <c r="P4" s="48">
        <v>901.41975000000002</v>
      </c>
      <c r="Q4"/>
      <c r="R4" s="17" t="s">
        <v>9</v>
      </c>
      <c r="S4" s="18">
        <f>COUNTIF(K3:K80,"&gt;0")</f>
        <v>0</v>
      </c>
    </row>
    <row r="5" spans="2:19" ht="30" x14ac:dyDescent="0.25">
      <c r="B5" s="26" t="s">
        <v>31</v>
      </c>
      <c r="C5" s="23" t="s">
        <v>32</v>
      </c>
      <c r="D5" s="50" t="s">
        <v>33</v>
      </c>
      <c r="E5" s="23" t="s">
        <v>20</v>
      </c>
      <c r="F5" s="24" t="s">
        <v>34</v>
      </c>
      <c r="G5" s="26">
        <v>1</v>
      </c>
      <c r="H5" s="27">
        <v>0</v>
      </c>
      <c r="I5" s="27">
        <v>1</v>
      </c>
      <c r="J5" s="27">
        <v>0</v>
      </c>
      <c r="K5" s="40"/>
      <c r="L5" s="38"/>
      <c r="M5" s="38"/>
      <c r="N5" s="14">
        <f t="shared" si="0"/>
        <v>1266.4575000000002</v>
      </c>
      <c r="O5"/>
      <c r="P5" s="48">
        <v>1266.4575000000002</v>
      </c>
      <c r="Q5"/>
      <c r="R5" s="19" t="s">
        <v>10</v>
      </c>
      <c r="S5" s="20">
        <v>78</v>
      </c>
    </row>
    <row r="6" spans="2:19" ht="90.75" thickBot="1" x14ac:dyDescent="0.3">
      <c r="B6" s="26" t="s">
        <v>35</v>
      </c>
      <c r="C6" s="16" t="s">
        <v>36</v>
      </c>
      <c r="D6" s="52" t="s">
        <v>37</v>
      </c>
      <c r="E6" s="23" t="s">
        <v>20</v>
      </c>
      <c r="F6" s="37" t="s">
        <v>38</v>
      </c>
      <c r="G6" s="26">
        <v>10</v>
      </c>
      <c r="H6" s="27">
        <v>3</v>
      </c>
      <c r="I6" s="27">
        <v>4</v>
      </c>
      <c r="J6" s="27">
        <v>3</v>
      </c>
      <c r="K6" s="40"/>
      <c r="L6" s="38"/>
      <c r="M6" s="38"/>
      <c r="N6" s="14">
        <f t="shared" si="0"/>
        <v>8430.6337499999991</v>
      </c>
      <c r="O6"/>
      <c r="P6" s="48">
        <v>8430.6337499999991</v>
      </c>
      <c r="Q6"/>
      <c r="R6" s="21" t="s">
        <v>11</v>
      </c>
      <c r="S6" s="22">
        <f>+S4/S5</f>
        <v>0</v>
      </c>
    </row>
    <row r="7" spans="2:19" ht="60" x14ac:dyDescent="0.25">
      <c r="B7" s="26" t="s">
        <v>39</v>
      </c>
      <c r="C7" s="16" t="s">
        <v>40</v>
      </c>
      <c r="D7" s="52" t="s">
        <v>41</v>
      </c>
      <c r="E7" s="23" t="s">
        <v>20</v>
      </c>
      <c r="F7" s="37" t="s">
        <v>42</v>
      </c>
      <c r="G7" s="26">
        <v>14</v>
      </c>
      <c r="H7" s="27">
        <v>5</v>
      </c>
      <c r="I7" s="27">
        <v>6</v>
      </c>
      <c r="J7" s="27">
        <v>3</v>
      </c>
      <c r="K7" s="40"/>
      <c r="L7" s="38"/>
      <c r="M7" s="38"/>
      <c r="N7" s="14">
        <f t="shared" si="0"/>
        <v>9979.2000000000025</v>
      </c>
      <c r="O7"/>
      <c r="P7" s="48">
        <v>9979.2000000000025</v>
      </c>
      <c r="Q7"/>
      <c r="R7"/>
      <c r="S7"/>
    </row>
    <row r="8" spans="2:19" x14ac:dyDescent="0.25">
      <c r="B8" s="26" t="s">
        <v>43</v>
      </c>
      <c r="C8" s="23" t="s">
        <v>44</v>
      </c>
      <c r="D8" s="52" t="s">
        <v>45</v>
      </c>
      <c r="E8" s="23" t="s">
        <v>20</v>
      </c>
      <c r="F8" s="24" t="s">
        <v>46</v>
      </c>
      <c r="G8" s="26">
        <v>12</v>
      </c>
      <c r="H8" s="27">
        <v>3</v>
      </c>
      <c r="I8" s="27">
        <v>6</v>
      </c>
      <c r="J8" s="27">
        <v>3</v>
      </c>
      <c r="K8" s="40"/>
      <c r="L8" s="38"/>
      <c r="M8" s="38"/>
      <c r="N8" s="14">
        <f t="shared" si="0"/>
        <v>491.68350000000004</v>
      </c>
      <c r="O8"/>
      <c r="P8" s="48">
        <v>491.68350000000004</v>
      </c>
      <c r="Q8"/>
      <c r="R8"/>
      <c r="S8"/>
    </row>
    <row r="9" spans="2:19" ht="30" x14ac:dyDescent="0.25">
      <c r="B9" s="26" t="s">
        <v>47</v>
      </c>
      <c r="C9" s="16" t="s">
        <v>48</v>
      </c>
      <c r="D9" s="52" t="s">
        <v>49</v>
      </c>
      <c r="E9" s="23" t="s">
        <v>20</v>
      </c>
      <c r="F9" s="37" t="s">
        <v>50</v>
      </c>
      <c r="G9" s="26">
        <v>6</v>
      </c>
      <c r="H9" s="27">
        <v>2</v>
      </c>
      <c r="I9" s="27">
        <v>2</v>
      </c>
      <c r="J9" s="27">
        <v>2</v>
      </c>
      <c r="K9" s="40"/>
      <c r="L9" s="38"/>
      <c r="M9" s="38"/>
      <c r="N9" s="14">
        <f t="shared" si="0"/>
        <v>1787.94</v>
      </c>
      <c r="O9"/>
      <c r="P9" s="48">
        <v>1787.94</v>
      </c>
      <c r="Q9"/>
      <c r="R9"/>
      <c r="S9"/>
    </row>
    <row r="10" spans="2:19" ht="30" x14ac:dyDescent="0.25">
      <c r="B10" s="26" t="s">
        <v>51</v>
      </c>
      <c r="C10" s="23" t="s">
        <v>52</v>
      </c>
      <c r="D10" s="52" t="s">
        <v>53</v>
      </c>
      <c r="E10" s="23" t="s">
        <v>20</v>
      </c>
      <c r="F10" s="24" t="s">
        <v>54</v>
      </c>
      <c r="G10" s="26">
        <v>6</v>
      </c>
      <c r="H10" s="27">
        <v>2</v>
      </c>
      <c r="I10" s="27">
        <v>3</v>
      </c>
      <c r="J10" s="27">
        <v>1</v>
      </c>
      <c r="K10" s="40"/>
      <c r="L10" s="38"/>
      <c r="M10" s="38"/>
      <c r="N10" s="14">
        <f t="shared" si="0"/>
        <v>289.41412500000001</v>
      </c>
      <c r="O10"/>
      <c r="P10" s="48">
        <v>289.41412500000001</v>
      </c>
      <c r="Q10"/>
      <c r="R10"/>
      <c r="S10"/>
    </row>
    <row r="11" spans="2:19" ht="45" x14ac:dyDescent="0.25">
      <c r="B11" s="26" t="s">
        <v>55</v>
      </c>
      <c r="C11" s="23" t="s">
        <v>56</v>
      </c>
      <c r="D11" s="52" t="s">
        <v>57</v>
      </c>
      <c r="E11" s="23" t="s">
        <v>20</v>
      </c>
      <c r="F11" s="24" t="s">
        <v>58</v>
      </c>
      <c r="G11" s="26">
        <v>9</v>
      </c>
      <c r="H11" s="27">
        <v>4</v>
      </c>
      <c r="I11" s="27">
        <v>4</v>
      </c>
      <c r="J11" s="27">
        <v>1</v>
      </c>
      <c r="K11" s="40"/>
      <c r="L11" s="38"/>
      <c r="M11" s="38"/>
      <c r="N11" s="14">
        <f t="shared" si="0"/>
        <v>1064.4480000000001</v>
      </c>
      <c r="O11"/>
      <c r="P11" s="48">
        <v>1064.4480000000001</v>
      </c>
      <c r="Q11"/>
      <c r="R11"/>
      <c r="S11"/>
    </row>
    <row r="12" spans="2:19" x14ac:dyDescent="0.25">
      <c r="B12" s="26" t="s">
        <v>59</v>
      </c>
      <c r="C12" s="37" t="s">
        <v>60</v>
      </c>
      <c r="D12" s="45" t="s">
        <v>61</v>
      </c>
      <c r="E12" s="15" t="s">
        <v>20</v>
      </c>
      <c r="F12" s="37" t="s">
        <v>62</v>
      </c>
      <c r="G12" s="26">
        <v>4</v>
      </c>
      <c r="H12" s="27">
        <v>1</v>
      </c>
      <c r="I12" s="27">
        <v>2</v>
      </c>
      <c r="J12" s="27">
        <v>1</v>
      </c>
      <c r="K12" s="40"/>
      <c r="L12" s="38"/>
      <c r="M12" s="38"/>
      <c r="N12" s="14">
        <f t="shared" si="0"/>
        <v>7027.5974999999999</v>
      </c>
      <c r="O12"/>
      <c r="P12" s="48">
        <v>7027.5974999999999</v>
      </c>
      <c r="Q12"/>
      <c r="R12"/>
      <c r="S12"/>
    </row>
    <row r="13" spans="2:19" x14ac:dyDescent="0.25">
      <c r="B13" s="26" t="s">
        <v>63</v>
      </c>
      <c r="C13" s="23" t="s">
        <v>64</v>
      </c>
      <c r="D13" s="55" t="s">
        <v>65</v>
      </c>
      <c r="E13" s="16" t="s">
        <v>20</v>
      </c>
      <c r="F13" s="56" t="s">
        <v>23</v>
      </c>
      <c r="G13" s="26">
        <v>2</v>
      </c>
      <c r="H13" s="27">
        <v>1</v>
      </c>
      <c r="I13" s="27">
        <v>1</v>
      </c>
      <c r="J13" s="27">
        <v>0</v>
      </c>
      <c r="K13" s="40"/>
      <c r="L13" s="38"/>
      <c r="M13" s="38"/>
      <c r="N13" s="14">
        <f t="shared" si="0"/>
        <v>633.22874999999999</v>
      </c>
      <c r="O13"/>
      <c r="P13" s="48">
        <v>633.22874999999999</v>
      </c>
      <c r="Q13"/>
      <c r="R13"/>
      <c r="S13"/>
    </row>
    <row r="14" spans="2:19" ht="150" x14ac:dyDescent="0.25">
      <c r="B14" s="26" t="s">
        <v>66</v>
      </c>
      <c r="C14" s="16" t="s">
        <v>67</v>
      </c>
      <c r="D14" s="52" t="s">
        <v>68</v>
      </c>
      <c r="E14" s="16" t="s">
        <v>20</v>
      </c>
      <c r="F14" s="24" t="s">
        <v>69</v>
      </c>
      <c r="G14" s="26">
        <v>4</v>
      </c>
      <c r="H14" s="27">
        <v>1</v>
      </c>
      <c r="I14" s="27">
        <v>2</v>
      </c>
      <c r="J14" s="27">
        <v>1</v>
      </c>
      <c r="K14" s="40"/>
      <c r="L14" s="38"/>
      <c r="M14" s="38"/>
      <c r="N14" s="14">
        <f t="shared" si="0"/>
        <v>2965.0005000000006</v>
      </c>
      <c r="O14"/>
      <c r="P14" s="48">
        <v>2965.0005000000006</v>
      </c>
      <c r="Q14"/>
      <c r="R14"/>
      <c r="S14"/>
    </row>
    <row r="15" spans="2:19" ht="30" x14ac:dyDescent="0.25">
      <c r="B15" s="26" t="s">
        <v>70</v>
      </c>
      <c r="C15" s="16" t="s">
        <v>71</v>
      </c>
      <c r="D15" s="52" t="s">
        <v>72</v>
      </c>
      <c r="E15" s="16" t="s">
        <v>20</v>
      </c>
      <c r="F15" s="37" t="s">
        <v>73</v>
      </c>
      <c r="G15" s="26">
        <v>4</v>
      </c>
      <c r="H15" s="27">
        <v>1</v>
      </c>
      <c r="I15" s="27">
        <v>2</v>
      </c>
      <c r="J15" s="27">
        <v>1</v>
      </c>
      <c r="K15" s="40"/>
      <c r="L15" s="38"/>
      <c r="M15" s="38"/>
      <c r="N15" s="14">
        <f t="shared" si="0"/>
        <v>2229.9585000000002</v>
      </c>
      <c r="O15"/>
      <c r="P15" s="48">
        <v>2229.9585000000002</v>
      </c>
      <c r="Q15"/>
      <c r="R15"/>
      <c r="S15"/>
    </row>
    <row r="16" spans="2:19" ht="30" x14ac:dyDescent="0.25">
      <c r="B16" s="26" t="s">
        <v>74</v>
      </c>
      <c r="C16" s="23" t="s">
        <v>75</v>
      </c>
      <c r="D16" s="52" t="s">
        <v>76</v>
      </c>
      <c r="E16" s="16" t="s">
        <v>20</v>
      </c>
      <c r="F16" s="24" t="s">
        <v>77</v>
      </c>
      <c r="G16" s="26">
        <v>3</v>
      </c>
      <c r="H16" s="27">
        <v>1</v>
      </c>
      <c r="I16" s="27">
        <v>1</v>
      </c>
      <c r="J16" s="27">
        <v>1</v>
      </c>
      <c r="K16" s="40"/>
      <c r="L16" s="38"/>
      <c r="M16" s="38"/>
      <c r="N16" s="14">
        <f t="shared" si="0"/>
        <v>171.34425000000002</v>
      </c>
      <c r="O16"/>
      <c r="P16" s="48">
        <v>171.34425000000002</v>
      </c>
      <c r="Q16"/>
      <c r="R16"/>
      <c r="S16"/>
    </row>
    <row r="17" spans="2:19" ht="30" x14ac:dyDescent="0.25">
      <c r="B17" s="26" t="s">
        <v>78</v>
      </c>
      <c r="C17" s="23" t="s">
        <v>79</v>
      </c>
      <c r="D17" s="52" t="s">
        <v>80</v>
      </c>
      <c r="E17" s="16" t="s">
        <v>20</v>
      </c>
      <c r="F17" s="24" t="s">
        <v>81</v>
      </c>
      <c r="G17" s="26">
        <v>3</v>
      </c>
      <c r="H17" s="27">
        <v>1</v>
      </c>
      <c r="I17" s="27">
        <v>1</v>
      </c>
      <c r="J17" s="27">
        <v>1</v>
      </c>
      <c r="K17" s="40"/>
      <c r="L17" s="38"/>
      <c r="M17" s="38"/>
      <c r="N17" s="14">
        <f t="shared" si="0"/>
        <v>201.14324999999999</v>
      </c>
      <c r="O17"/>
      <c r="P17" s="48">
        <v>201.14324999999999</v>
      </c>
      <c r="Q17"/>
      <c r="R17"/>
      <c r="S17"/>
    </row>
    <row r="18" spans="2:19" ht="45" x14ac:dyDescent="0.25">
      <c r="B18" s="26" t="s">
        <v>82</v>
      </c>
      <c r="C18" s="16" t="s">
        <v>83</v>
      </c>
      <c r="D18" s="52" t="s">
        <v>84</v>
      </c>
      <c r="E18" s="16" t="s">
        <v>20</v>
      </c>
      <c r="F18" s="37" t="s">
        <v>85</v>
      </c>
      <c r="G18" s="26">
        <v>3</v>
      </c>
      <c r="H18" s="27">
        <v>1</v>
      </c>
      <c r="I18" s="27">
        <v>1</v>
      </c>
      <c r="J18" s="27">
        <v>1</v>
      </c>
      <c r="K18" s="40"/>
      <c r="L18" s="38"/>
      <c r="M18" s="38"/>
      <c r="N18" s="14">
        <f t="shared" si="0"/>
        <v>37.248750000000001</v>
      </c>
      <c r="O18"/>
      <c r="P18" s="48">
        <v>37.248750000000001</v>
      </c>
      <c r="Q18"/>
      <c r="R18"/>
      <c r="S18"/>
    </row>
    <row r="19" spans="2:19" x14ac:dyDescent="0.25">
      <c r="B19" s="26" t="s">
        <v>86</v>
      </c>
      <c r="C19" s="16" t="s">
        <v>87</v>
      </c>
      <c r="D19" s="52" t="s">
        <v>88</v>
      </c>
      <c r="E19" s="16" t="s">
        <v>20</v>
      </c>
      <c r="F19" s="37" t="s">
        <v>89</v>
      </c>
      <c r="G19" s="26">
        <v>8</v>
      </c>
      <c r="H19" s="27">
        <v>2</v>
      </c>
      <c r="I19" s="27">
        <v>4</v>
      </c>
      <c r="J19" s="27">
        <v>2</v>
      </c>
      <c r="K19" s="40"/>
      <c r="L19" s="38"/>
      <c r="M19" s="38"/>
      <c r="N19" s="14">
        <f t="shared" si="0"/>
        <v>178.79400000000001</v>
      </c>
      <c r="O19"/>
      <c r="P19" s="48">
        <v>178.79400000000001</v>
      </c>
      <c r="Q19"/>
      <c r="R19"/>
      <c r="S19"/>
    </row>
    <row r="20" spans="2:19" ht="30" x14ac:dyDescent="0.25">
      <c r="B20" s="26" t="s">
        <v>90</v>
      </c>
      <c r="C20" s="23" t="s">
        <v>91</v>
      </c>
      <c r="D20" s="52" t="s">
        <v>92</v>
      </c>
      <c r="E20" s="16" t="s">
        <v>20</v>
      </c>
      <c r="F20" s="24" t="s">
        <v>93</v>
      </c>
      <c r="G20" s="26">
        <v>3</v>
      </c>
      <c r="H20" s="27">
        <v>1</v>
      </c>
      <c r="I20" s="27">
        <v>1</v>
      </c>
      <c r="J20" s="27">
        <v>1</v>
      </c>
      <c r="K20" s="40"/>
      <c r="L20" s="38"/>
      <c r="M20" s="38"/>
      <c r="N20" s="14">
        <f t="shared" si="0"/>
        <v>37.248750000000001</v>
      </c>
      <c r="O20"/>
      <c r="P20" s="48">
        <v>37.248750000000001</v>
      </c>
      <c r="Q20"/>
      <c r="R20"/>
      <c r="S20"/>
    </row>
    <row r="21" spans="2:19" ht="30" x14ac:dyDescent="0.25">
      <c r="B21" s="26" t="s">
        <v>94</v>
      </c>
      <c r="C21" s="23" t="s">
        <v>91</v>
      </c>
      <c r="D21" s="52" t="s">
        <v>95</v>
      </c>
      <c r="E21" s="16" t="s">
        <v>20</v>
      </c>
      <c r="F21" s="24" t="s">
        <v>96</v>
      </c>
      <c r="G21" s="26">
        <v>3</v>
      </c>
      <c r="H21" s="27">
        <v>1</v>
      </c>
      <c r="I21" s="27">
        <v>1</v>
      </c>
      <c r="J21" s="27">
        <v>1</v>
      </c>
      <c r="K21" s="40"/>
      <c r="L21" s="38"/>
      <c r="M21" s="38"/>
      <c r="N21" s="14">
        <f t="shared" si="0"/>
        <v>37.248750000000001</v>
      </c>
      <c r="O21"/>
      <c r="P21" s="48">
        <v>37.248750000000001</v>
      </c>
      <c r="Q21"/>
      <c r="R21"/>
      <c r="S21"/>
    </row>
    <row r="22" spans="2:19" ht="30" x14ac:dyDescent="0.25">
      <c r="B22" s="26" t="s">
        <v>97</v>
      </c>
      <c r="C22" s="16" t="s">
        <v>98</v>
      </c>
      <c r="D22" s="52">
        <v>62251000</v>
      </c>
      <c r="E22" s="16" t="s">
        <v>20</v>
      </c>
      <c r="F22" s="37" t="s">
        <v>99</v>
      </c>
      <c r="G22" s="26">
        <v>2</v>
      </c>
      <c r="H22" s="27">
        <v>0</v>
      </c>
      <c r="I22" s="27">
        <v>1</v>
      </c>
      <c r="J22" s="27">
        <v>1</v>
      </c>
      <c r="K22" s="40"/>
      <c r="L22" s="38"/>
      <c r="M22" s="38"/>
      <c r="N22" s="14">
        <f t="shared" si="0"/>
        <v>52.754625000000004</v>
      </c>
      <c r="O22"/>
      <c r="P22" s="48">
        <v>52.754625000000004</v>
      </c>
      <c r="Q22"/>
      <c r="R22"/>
      <c r="S22"/>
    </row>
    <row r="23" spans="2:19" ht="30" x14ac:dyDescent="0.25">
      <c r="B23" s="26" t="s">
        <v>100</v>
      </c>
      <c r="C23" s="16" t="s">
        <v>101</v>
      </c>
      <c r="D23" s="52" t="s">
        <v>102</v>
      </c>
      <c r="E23" s="16" t="s">
        <v>20</v>
      </c>
      <c r="F23" s="37" t="s">
        <v>103</v>
      </c>
      <c r="G23" s="26">
        <v>1</v>
      </c>
      <c r="H23" s="27">
        <v>0</v>
      </c>
      <c r="I23" s="27">
        <v>1</v>
      </c>
      <c r="J23" s="27">
        <v>0</v>
      </c>
      <c r="K23" s="40"/>
      <c r="L23" s="38"/>
      <c r="M23" s="38"/>
      <c r="N23" s="14">
        <f t="shared" si="0"/>
        <v>551.28150000000005</v>
      </c>
      <c r="O23"/>
      <c r="P23" s="48">
        <v>551.28150000000005</v>
      </c>
      <c r="Q23"/>
      <c r="R23"/>
      <c r="S23"/>
    </row>
    <row r="24" spans="2:19" ht="30" x14ac:dyDescent="0.25">
      <c r="B24" s="26" t="s">
        <v>104</v>
      </c>
      <c r="C24" s="16" t="s">
        <v>105</v>
      </c>
      <c r="D24" s="52" t="s">
        <v>106</v>
      </c>
      <c r="E24" s="16" t="s">
        <v>20</v>
      </c>
      <c r="F24" s="37" t="s">
        <v>107</v>
      </c>
      <c r="G24" s="26">
        <v>3</v>
      </c>
      <c r="H24" s="27">
        <v>1</v>
      </c>
      <c r="I24" s="27">
        <v>1</v>
      </c>
      <c r="J24" s="27">
        <v>1</v>
      </c>
      <c r="K24" s="40"/>
      <c r="L24" s="38"/>
      <c r="M24" s="38"/>
      <c r="N24" s="14">
        <f t="shared" si="0"/>
        <v>3054.3975</v>
      </c>
      <c r="O24"/>
      <c r="P24" s="48">
        <v>3054.3975</v>
      </c>
      <c r="Q24"/>
      <c r="R24"/>
      <c r="S24"/>
    </row>
    <row r="25" spans="2:19" ht="105" x14ac:dyDescent="0.25">
      <c r="B25" s="26" t="s">
        <v>108</v>
      </c>
      <c r="C25" s="23" t="s">
        <v>109</v>
      </c>
      <c r="D25" s="52" t="s">
        <v>110</v>
      </c>
      <c r="E25" s="23" t="s">
        <v>20</v>
      </c>
      <c r="F25" s="24" t="s">
        <v>111</v>
      </c>
      <c r="G25" s="26">
        <v>4</v>
      </c>
      <c r="H25" s="27">
        <v>2</v>
      </c>
      <c r="I25" s="27">
        <v>2</v>
      </c>
      <c r="J25" s="27">
        <v>0</v>
      </c>
      <c r="K25" s="40"/>
      <c r="L25" s="38"/>
      <c r="M25" s="38"/>
      <c r="N25" s="14">
        <f t="shared" si="0"/>
        <v>2243.2987499999999</v>
      </c>
      <c r="O25"/>
      <c r="P25" s="48">
        <v>2243.2987499999999</v>
      </c>
      <c r="Q25"/>
      <c r="R25"/>
      <c r="S25"/>
    </row>
    <row r="26" spans="2:19" ht="60" x14ac:dyDescent="0.25">
      <c r="B26" s="26" t="s">
        <v>112</v>
      </c>
      <c r="C26" s="23" t="s">
        <v>113</v>
      </c>
      <c r="D26" s="52" t="s">
        <v>114</v>
      </c>
      <c r="E26" s="23" t="s">
        <v>20</v>
      </c>
      <c r="F26" s="24" t="s">
        <v>115</v>
      </c>
      <c r="G26" s="26">
        <v>7</v>
      </c>
      <c r="H26" s="27">
        <v>3</v>
      </c>
      <c r="I26" s="27">
        <v>3</v>
      </c>
      <c r="J26" s="27">
        <v>1</v>
      </c>
      <c r="K26" s="40"/>
      <c r="L26" s="38"/>
      <c r="M26" s="38"/>
      <c r="N26" s="14">
        <f t="shared" si="0"/>
        <v>4377.247875</v>
      </c>
      <c r="O26"/>
      <c r="P26" s="48">
        <v>4377.247875</v>
      </c>
      <c r="Q26"/>
      <c r="R26"/>
      <c r="S26"/>
    </row>
    <row r="27" spans="2:19" ht="90" x14ac:dyDescent="0.25">
      <c r="B27" s="26" t="s">
        <v>116</v>
      </c>
      <c r="C27" s="23" t="s">
        <v>117</v>
      </c>
      <c r="D27" s="52" t="s">
        <v>118</v>
      </c>
      <c r="E27" s="23" t="s">
        <v>20</v>
      </c>
      <c r="F27" s="24" t="s">
        <v>119</v>
      </c>
      <c r="G27" s="26">
        <v>6</v>
      </c>
      <c r="H27" s="27">
        <v>2</v>
      </c>
      <c r="I27" s="27">
        <v>3</v>
      </c>
      <c r="J27" s="27">
        <v>1</v>
      </c>
      <c r="K27" s="40"/>
      <c r="L27" s="38"/>
      <c r="M27" s="38"/>
      <c r="N27" s="14">
        <f t="shared" si="0"/>
        <v>6159.326250000001</v>
      </c>
      <c r="O27"/>
      <c r="P27" s="48">
        <v>6159.326250000001</v>
      </c>
      <c r="Q27"/>
      <c r="R27"/>
      <c r="S27"/>
    </row>
    <row r="28" spans="2:19" ht="30" x14ac:dyDescent="0.25">
      <c r="B28" s="26" t="s">
        <v>120</v>
      </c>
      <c r="C28" s="51" t="s">
        <v>121</v>
      </c>
      <c r="D28" s="53" t="s">
        <v>122</v>
      </c>
      <c r="E28" s="51" t="s">
        <v>20</v>
      </c>
      <c r="F28" s="57" t="s">
        <v>123</v>
      </c>
      <c r="G28" s="26">
        <v>4</v>
      </c>
      <c r="H28" s="27">
        <v>1</v>
      </c>
      <c r="I28" s="27">
        <v>2</v>
      </c>
      <c r="J28" s="27">
        <v>1</v>
      </c>
      <c r="K28" s="47"/>
      <c r="L28" s="44"/>
      <c r="M28" s="44"/>
      <c r="N28" s="14">
        <f t="shared" si="0"/>
        <v>357.58800000000002</v>
      </c>
      <c r="O28"/>
      <c r="P28" s="49">
        <v>357.58800000000002</v>
      </c>
      <c r="Q28"/>
      <c r="R28"/>
      <c r="S28"/>
    </row>
    <row r="29" spans="2:19" x14ac:dyDescent="0.25">
      <c r="B29" s="26" t="s">
        <v>124</v>
      </c>
      <c r="C29" s="13" t="s">
        <v>125</v>
      </c>
      <c r="D29" s="58" t="s">
        <v>126</v>
      </c>
      <c r="E29" s="59" t="s">
        <v>20</v>
      </c>
      <c r="F29" s="60"/>
      <c r="G29" s="26">
        <v>2</v>
      </c>
      <c r="H29" s="27">
        <v>1</v>
      </c>
      <c r="I29" s="27">
        <v>1</v>
      </c>
      <c r="J29" s="27">
        <v>0</v>
      </c>
      <c r="K29" s="40"/>
      <c r="L29" s="38"/>
      <c r="M29" s="38"/>
      <c r="N29" s="14">
        <f t="shared" si="0"/>
        <v>1077.4706249999999</v>
      </c>
      <c r="O29"/>
      <c r="P29" s="48">
        <v>1077.4706249999999</v>
      </c>
      <c r="Q29"/>
      <c r="R29"/>
      <c r="S29"/>
    </row>
    <row r="30" spans="2:19" x14ac:dyDescent="0.25">
      <c r="B30" s="26" t="s">
        <v>127</v>
      </c>
      <c r="C30" s="13" t="s">
        <v>128</v>
      </c>
      <c r="D30" s="58" t="s">
        <v>129</v>
      </c>
      <c r="E30" s="59" t="s">
        <v>20</v>
      </c>
      <c r="F30" s="60"/>
      <c r="G30" s="26">
        <v>2</v>
      </c>
      <c r="H30" s="27">
        <v>1</v>
      </c>
      <c r="I30" s="27">
        <v>1</v>
      </c>
      <c r="J30" s="27">
        <v>0</v>
      </c>
      <c r="K30" s="40"/>
      <c r="L30" s="38"/>
      <c r="M30" s="38"/>
      <c r="N30" s="14">
        <f t="shared" si="0"/>
        <v>2555.004375</v>
      </c>
      <c r="O30"/>
      <c r="P30" s="48">
        <v>2555.004375</v>
      </c>
      <c r="Q30"/>
      <c r="R30"/>
      <c r="S30"/>
    </row>
    <row r="31" spans="2:19" ht="45" x14ac:dyDescent="0.25">
      <c r="B31" s="26" t="s">
        <v>130</v>
      </c>
      <c r="C31" s="13" t="s">
        <v>131</v>
      </c>
      <c r="D31" s="58" t="s">
        <v>132</v>
      </c>
      <c r="E31" s="59" t="s">
        <v>20</v>
      </c>
      <c r="F31" s="60" t="s">
        <v>133</v>
      </c>
      <c r="G31" s="26">
        <v>3</v>
      </c>
      <c r="H31" s="27">
        <v>1</v>
      </c>
      <c r="I31" s="27">
        <v>1</v>
      </c>
      <c r="J31" s="27">
        <v>1</v>
      </c>
      <c r="K31" s="40"/>
      <c r="L31" s="38"/>
      <c r="M31" s="38"/>
      <c r="N31" s="14">
        <f t="shared" si="0"/>
        <v>1802.8395</v>
      </c>
      <c r="O31"/>
      <c r="P31" s="48">
        <v>1802.8395</v>
      </c>
      <c r="Q31"/>
      <c r="R31"/>
      <c r="S31"/>
    </row>
    <row r="32" spans="2:19" ht="90" x14ac:dyDescent="0.25">
      <c r="B32" s="26" t="s">
        <v>134</v>
      </c>
      <c r="C32" s="13" t="s">
        <v>135</v>
      </c>
      <c r="D32" s="58" t="s">
        <v>136</v>
      </c>
      <c r="E32" s="59" t="s">
        <v>20</v>
      </c>
      <c r="F32" s="60" t="s">
        <v>137</v>
      </c>
      <c r="G32" s="26">
        <v>4</v>
      </c>
      <c r="H32" s="27">
        <v>1</v>
      </c>
      <c r="I32" s="27">
        <v>2</v>
      </c>
      <c r="J32" s="27">
        <v>1</v>
      </c>
      <c r="K32" s="40"/>
      <c r="L32" s="38"/>
      <c r="M32" s="38"/>
      <c r="N32" s="14">
        <f t="shared" si="0"/>
        <v>4147.0275000000001</v>
      </c>
      <c r="O32"/>
      <c r="P32" s="48">
        <v>4147.0275000000001</v>
      </c>
      <c r="Q32"/>
      <c r="R32"/>
      <c r="S32"/>
    </row>
    <row r="33" spans="2:19" ht="90" x14ac:dyDescent="0.25">
      <c r="B33" s="26" t="s">
        <v>138</v>
      </c>
      <c r="C33" s="13" t="s">
        <v>139</v>
      </c>
      <c r="D33" s="58" t="s">
        <v>140</v>
      </c>
      <c r="E33" s="59" t="s">
        <v>20</v>
      </c>
      <c r="F33" s="60" t="s">
        <v>141</v>
      </c>
      <c r="G33" s="26">
        <v>3</v>
      </c>
      <c r="H33" s="27">
        <v>1</v>
      </c>
      <c r="I33" s="27">
        <v>1</v>
      </c>
      <c r="J33" s="27">
        <v>1</v>
      </c>
      <c r="K33" s="40"/>
      <c r="L33" s="38"/>
      <c r="M33" s="38"/>
      <c r="N33" s="14">
        <f t="shared" si="0"/>
        <v>1542.09825</v>
      </c>
      <c r="O33"/>
      <c r="P33" s="48">
        <v>1542.09825</v>
      </c>
      <c r="Q33"/>
      <c r="R33"/>
      <c r="S33"/>
    </row>
    <row r="34" spans="2:19" ht="60" x14ac:dyDescent="0.25">
      <c r="B34" s="26" t="s">
        <v>142</v>
      </c>
      <c r="C34" s="13" t="s">
        <v>143</v>
      </c>
      <c r="D34" s="58">
        <v>60262100</v>
      </c>
      <c r="E34" s="59" t="s">
        <v>20</v>
      </c>
      <c r="F34" s="60" t="s">
        <v>144</v>
      </c>
      <c r="G34" s="26">
        <v>3</v>
      </c>
      <c r="H34" s="27">
        <v>1</v>
      </c>
      <c r="I34" s="27">
        <v>1</v>
      </c>
      <c r="J34" s="27">
        <v>1</v>
      </c>
      <c r="K34" s="40"/>
      <c r="L34" s="38"/>
      <c r="M34" s="38"/>
      <c r="N34" s="14">
        <f t="shared" si="0"/>
        <v>972.19237500000008</v>
      </c>
      <c r="O34"/>
      <c r="P34" s="48">
        <v>972.19237500000008</v>
      </c>
      <c r="Q34"/>
      <c r="R34"/>
      <c r="S34"/>
    </row>
    <row r="35" spans="2:19" ht="30" x14ac:dyDescent="0.25">
      <c r="B35" s="26" t="s">
        <v>145</v>
      </c>
      <c r="C35" s="51" t="s">
        <v>21</v>
      </c>
      <c r="D35" s="53" t="s">
        <v>146</v>
      </c>
      <c r="E35" s="51" t="s">
        <v>20</v>
      </c>
      <c r="F35" s="57" t="s">
        <v>22</v>
      </c>
      <c r="G35" s="26">
        <v>29</v>
      </c>
      <c r="H35" s="27">
        <v>12</v>
      </c>
      <c r="I35" s="27">
        <v>13</v>
      </c>
      <c r="J35" s="27">
        <v>4</v>
      </c>
      <c r="K35" s="47"/>
      <c r="L35" s="44"/>
      <c r="M35" s="44"/>
      <c r="N35" s="14">
        <f t="shared" si="0"/>
        <v>250.43287500000002</v>
      </c>
      <c r="O35"/>
      <c r="P35" s="49">
        <v>250.43287500000002</v>
      </c>
      <c r="Q35"/>
      <c r="R35"/>
      <c r="S35"/>
    </row>
    <row r="36" spans="2:19" ht="30" x14ac:dyDescent="0.25">
      <c r="B36" s="26" t="s">
        <v>147</v>
      </c>
      <c r="C36" s="13" t="s">
        <v>148</v>
      </c>
      <c r="D36" s="58" t="s">
        <v>149</v>
      </c>
      <c r="E36" s="51" t="s">
        <v>20</v>
      </c>
      <c r="F36" s="60" t="s">
        <v>150</v>
      </c>
      <c r="G36" s="26">
        <v>29</v>
      </c>
      <c r="H36" s="27">
        <v>12</v>
      </c>
      <c r="I36" s="27">
        <v>13</v>
      </c>
      <c r="J36" s="27">
        <v>4</v>
      </c>
      <c r="K36" s="40"/>
      <c r="L36" s="38"/>
      <c r="M36" s="38"/>
      <c r="N36" s="14">
        <f t="shared" si="0"/>
        <v>250.432875</v>
      </c>
      <c r="O36"/>
      <c r="P36" s="48">
        <v>250.432875</v>
      </c>
      <c r="Q36"/>
      <c r="R36"/>
      <c r="S36"/>
    </row>
    <row r="37" spans="2:19" x14ac:dyDescent="0.25">
      <c r="B37" s="26" t="s">
        <v>151</v>
      </c>
      <c r="C37" s="13" t="s">
        <v>152</v>
      </c>
      <c r="D37" s="58" t="s">
        <v>153</v>
      </c>
      <c r="E37" s="51" t="s">
        <v>20</v>
      </c>
      <c r="F37" s="60" t="s">
        <v>154</v>
      </c>
      <c r="G37" s="26">
        <v>8</v>
      </c>
      <c r="H37" s="27">
        <v>3</v>
      </c>
      <c r="I37" s="27">
        <v>3</v>
      </c>
      <c r="J37" s="27">
        <v>2</v>
      </c>
      <c r="K37" s="40"/>
      <c r="L37" s="38"/>
      <c r="M37" s="38"/>
      <c r="N37" s="14">
        <f t="shared" si="0"/>
        <v>128.75362500000003</v>
      </c>
      <c r="O37"/>
      <c r="P37" s="48">
        <v>128.75362500000003</v>
      </c>
      <c r="Q37"/>
      <c r="R37"/>
      <c r="S37"/>
    </row>
    <row r="38" spans="2:19" x14ac:dyDescent="0.25">
      <c r="B38" s="26" t="s">
        <v>155</v>
      </c>
      <c r="C38" s="13" t="s">
        <v>156</v>
      </c>
      <c r="D38" s="58" t="s">
        <v>157</v>
      </c>
      <c r="E38" s="59" t="s">
        <v>20</v>
      </c>
      <c r="F38" s="60"/>
      <c r="G38" s="26">
        <v>7</v>
      </c>
      <c r="H38" s="27">
        <v>2</v>
      </c>
      <c r="I38" s="27">
        <v>4</v>
      </c>
      <c r="J38" s="27">
        <v>1</v>
      </c>
      <c r="K38" s="40"/>
      <c r="L38" s="38"/>
      <c r="M38" s="38"/>
      <c r="N38" s="14">
        <f t="shared" si="0"/>
        <v>372.48750000000001</v>
      </c>
      <c r="O38"/>
      <c r="P38" s="48">
        <v>372.48750000000001</v>
      </c>
      <c r="Q38"/>
      <c r="R38"/>
      <c r="S38"/>
    </row>
    <row r="39" spans="2:19" x14ac:dyDescent="0.25">
      <c r="B39" s="26" t="s">
        <v>158</v>
      </c>
      <c r="C39" s="13" t="s">
        <v>159</v>
      </c>
      <c r="D39" s="58" t="s">
        <v>160</v>
      </c>
      <c r="E39" s="59" t="s">
        <v>20</v>
      </c>
      <c r="F39" s="60" t="s">
        <v>161</v>
      </c>
      <c r="G39" s="26">
        <v>7</v>
      </c>
      <c r="H39" s="27">
        <v>2</v>
      </c>
      <c r="I39" s="27">
        <v>4</v>
      </c>
      <c r="J39" s="27">
        <v>1</v>
      </c>
      <c r="K39" s="40"/>
      <c r="L39" s="38"/>
      <c r="M39" s="38"/>
      <c r="N39" s="14">
        <f t="shared" si="0"/>
        <v>216.5625</v>
      </c>
      <c r="O39"/>
      <c r="P39" s="48">
        <v>216.5625</v>
      </c>
      <c r="Q39"/>
      <c r="R39"/>
      <c r="S39"/>
    </row>
    <row r="40" spans="2:19" ht="30" x14ac:dyDescent="0.25">
      <c r="B40" s="26" t="s">
        <v>162</v>
      </c>
      <c r="C40" s="13" t="s">
        <v>163</v>
      </c>
      <c r="D40" s="58" t="s">
        <v>164</v>
      </c>
      <c r="E40" s="59" t="s">
        <v>20</v>
      </c>
      <c r="F40" s="60" t="s">
        <v>165</v>
      </c>
      <c r="G40" s="26">
        <v>6</v>
      </c>
      <c r="H40" s="27">
        <v>2</v>
      </c>
      <c r="I40" s="27">
        <v>3</v>
      </c>
      <c r="J40" s="27">
        <v>1</v>
      </c>
      <c r="K40" s="40"/>
      <c r="L40" s="38"/>
      <c r="M40" s="38"/>
      <c r="N40" s="14">
        <f t="shared" si="0"/>
        <v>74.208750000000009</v>
      </c>
      <c r="O40"/>
      <c r="P40" s="48">
        <v>74.208750000000009</v>
      </c>
      <c r="Q40"/>
      <c r="R40"/>
      <c r="S40"/>
    </row>
    <row r="41" spans="2:19" x14ac:dyDescent="0.25">
      <c r="B41" s="26" t="s">
        <v>166</v>
      </c>
      <c r="C41" s="13" t="s">
        <v>167</v>
      </c>
      <c r="D41" s="58" t="s">
        <v>168</v>
      </c>
      <c r="E41" s="59" t="s">
        <v>20</v>
      </c>
      <c r="F41" s="60" t="s">
        <v>169</v>
      </c>
      <c r="G41" s="26">
        <v>5</v>
      </c>
      <c r="H41" s="27">
        <v>2</v>
      </c>
      <c r="I41" s="27">
        <v>3</v>
      </c>
      <c r="J41" s="27">
        <v>0</v>
      </c>
      <c r="K41" s="40"/>
      <c r="L41" s="38"/>
      <c r="M41" s="38"/>
      <c r="N41" s="14">
        <f t="shared" si="0"/>
        <v>455.12775000000005</v>
      </c>
      <c r="O41"/>
      <c r="P41" s="48">
        <v>455.12775000000005</v>
      </c>
      <c r="Q41"/>
      <c r="R41"/>
      <c r="S41"/>
    </row>
    <row r="42" spans="2:19" ht="30" x14ac:dyDescent="0.25">
      <c r="B42" s="26" t="s">
        <v>170</v>
      </c>
      <c r="C42" s="13" t="s">
        <v>171</v>
      </c>
      <c r="D42" s="58" t="s">
        <v>172</v>
      </c>
      <c r="E42" s="59" t="s">
        <v>20</v>
      </c>
      <c r="F42" s="60" t="s">
        <v>173</v>
      </c>
      <c r="G42" s="26">
        <v>5</v>
      </c>
      <c r="H42" s="27">
        <v>2</v>
      </c>
      <c r="I42" s="27">
        <v>2</v>
      </c>
      <c r="J42" s="27">
        <v>1</v>
      </c>
      <c r="K42" s="40"/>
      <c r="L42" s="38"/>
      <c r="M42" s="38"/>
      <c r="N42" s="14">
        <f t="shared" si="0"/>
        <v>4819.8150000000005</v>
      </c>
      <c r="O42"/>
      <c r="P42" s="48">
        <v>4819.8150000000005</v>
      </c>
      <c r="Q42"/>
      <c r="R42"/>
      <c r="S42"/>
    </row>
    <row r="43" spans="2:19" ht="30" x14ac:dyDescent="0.25">
      <c r="B43" s="26" t="s">
        <v>174</v>
      </c>
      <c r="C43" s="61" t="s">
        <v>175</v>
      </c>
      <c r="D43" s="62" t="s">
        <v>176</v>
      </c>
      <c r="E43" s="61" t="s">
        <v>24</v>
      </c>
      <c r="F43" s="63" t="s">
        <v>177</v>
      </c>
      <c r="G43" s="26">
        <v>3</v>
      </c>
      <c r="H43" s="27">
        <v>1</v>
      </c>
      <c r="I43" s="27">
        <v>1</v>
      </c>
      <c r="J43" s="27">
        <v>1</v>
      </c>
      <c r="K43" s="47"/>
      <c r="L43" s="38"/>
      <c r="M43" s="38"/>
      <c r="N43" s="14">
        <f t="shared" si="0"/>
        <v>1098.8381250000002</v>
      </c>
      <c r="O43"/>
      <c r="P43" s="48">
        <v>1098.8381250000002</v>
      </c>
      <c r="Q43"/>
      <c r="R43"/>
      <c r="S43"/>
    </row>
    <row r="44" spans="2:19" ht="165" x14ac:dyDescent="0.25">
      <c r="B44" s="26" t="s">
        <v>178</v>
      </c>
      <c r="C44" s="64" t="s">
        <v>179</v>
      </c>
      <c r="D44" s="65" t="s">
        <v>180</v>
      </c>
      <c r="E44" s="64" t="s">
        <v>24</v>
      </c>
      <c r="F44" s="66" t="s">
        <v>181</v>
      </c>
      <c r="G44" s="26">
        <v>3</v>
      </c>
      <c r="H44" s="27">
        <v>1</v>
      </c>
      <c r="I44" s="27">
        <v>1</v>
      </c>
      <c r="J44" s="27">
        <v>1</v>
      </c>
      <c r="K44" s="47"/>
      <c r="L44" s="38"/>
      <c r="M44" s="38"/>
      <c r="N44" s="14">
        <f t="shared" si="0"/>
        <v>5710.2333749999998</v>
      </c>
      <c r="O44"/>
      <c r="P44" s="48">
        <v>5710.2333749999998</v>
      </c>
      <c r="Q44"/>
      <c r="R44"/>
      <c r="S44"/>
    </row>
    <row r="45" spans="2:19" ht="60" x14ac:dyDescent="0.25">
      <c r="B45" s="26" t="s">
        <v>182</v>
      </c>
      <c r="C45" s="64" t="s">
        <v>183</v>
      </c>
      <c r="D45" s="65" t="s">
        <v>184</v>
      </c>
      <c r="E45" s="64" t="s">
        <v>24</v>
      </c>
      <c r="F45" s="66" t="s">
        <v>185</v>
      </c>
      <c r="G45" s="26">
        <v>21</v>
      </c>
      <c r="H45" s="27">
        <v>7</v>
      </c>
      <c r="I45" s="27">
        <v>7</v>
      </c>
      <c r="J45" s="27">
        <v>7</v>
      </c>
      <c r="K45" s="47"/>
      <c r="L45" s="38"/>
      <c r="M45" s="38"/>
      <c r="N45" s="14">
        <f t="shared" si="0"/>
        <v>7691.8668749999997</v>
      </c>
      <c r="O45"/>
      <c r="P45" s="48">
        <v>7691.8668749999997</v>
      </c>
      <c r="Q45"/>
      <c r="R45"/>
      <c r="S45"/>
    </row>
    <row r="46" spans="2:19" ht="180" x14ac:dyDescent="0.25">
      <c r="B46" s="26" t="s">
        <v>186</v>
      </c>
      <c r="C46" s="64" t="s">
        <v>187</v>
      </c>
      <c r="D46" s="65" t="s">
        <v>188</v>
      </c>
      <c r="E46" s="64" t="s">
        <v>24</v>
      </c>
      <c r="F46" s="66" t="s">
        <v>189</v>
      </c>
      <c r="G46" s="26">
        <v>12</v>
      </c>
      <c r="H46" s="27">
        <v>4</v>
      </c>
      <c r="I46" s="27">
        <v>4</v>
      </c>
      <c r="J46" s="27">
        <v>4</v>
      </c>
      <c r="K46" s="47"/>
      <c r="L46" s="38"/>
      <c r="M46" s="38"/>
      <c r="N46" s="14">
        <f t="shared" si="0"/>
        <v>40839.529500000004</v>
      </c>
      <c r="O46"/>
      <c r="P46" s="48">
        <v>40839.529500000004</v>
      </c>
      <c r="Q46"/>
      <c r="R46"/>
      <c r="S46"/>
    </row>
    <row r="47" spans="2:19" x14ac:dyDescent="0.25">
      <c r="B47" s="26" t="s">
        <v>190</v>
      </c>
      <c r="C47" s="64" t="s">
        <v>191</v>
      </c>
      <c r="D47" s="65" t="s">
        <v>192</v>
      </c>
      <c r="E47" s="64" t="s">
        <v>24</v>
      </c>
      <c r="F47" s="66" t="s">
        <v>193</v>
      </c>
      <c r="G47" s="26">
        <v>2</v>
      </c>
      <c r="H47" s="27">
        <v>0</v>
      </c>
      <c r="I47" s="27">
        <v>1</v>
      </c>
      <c r="J47" s="27">
        <v>1</v>
      </c>
      <c r="K47" s="47"/>
      <c r="L47" s="38"/>
      <c r="M47" s="38"/>
      <c r="N47" s="14">
        <f t="shared" si="0"/>
        <v>4386.1702499999992</v>
      </c>
      <c r="O47"/>
      <c r="P47" s="48">
        <v>4386.1702499999992</v>
      </c>
      <c r="Q47"/>
      <c r="R47"/>
      <c r="S47"/>
    </row>
    <row r="48" spans="2:19" x14ac:dyDescent="0.25">
      <c r="B48" s="26" t="s">
        <v>194</v>
      </c>
      <c r="C48" s="64" t="s">
        <v>195</v>
      </c>
      <c r="D48" s="65" t="s">
        <v>196</v>
      </c>
      <c r="E48" s="64" t="s">
        <v>24</v>
      </c>
      <c r="F48" s="66" t="s">
        <v>197</v>
      </c>
      <c r="G48" s="26">
        <v>2</v>
      </c>
      <c r="H48" s="27">
        <v>0</v>
      </c>
      <c r="I48" s="27">
        <v>1</v>
      </c>
      <c r="J48" s="27">
        <v>1</v>
      </c>
      <c r="K48" s="47"/>
      <c r="L48" s="38"/>
      <c r="M48" s="38"/>
      <c r="N48" s="14">
        <f t="shared" si="0"/>
        <v>776.24662499999999</v>
      </c>
      <c r="O48"/>
      <c r="P48" s="48">
        <v>776.24662499999999</v>
      </c>
      <c r="Q48"/>
      <c r="R48"/>
      <c r="S48"/>
    </row>
    <row r="49" spans="2:19" x14ac:dyDescent="0.25">
      <c r="B49" s="26" t="s">
        <v>198</v>
      </c>
      <c r="C49" s="64" t="s">
        <v>199</v>
      </c>
      <c r="D49" s="65" t="s">
        <v>200</v>
      </c>
      <c r="E49" s="64" t="s">
        <v>24</v>
      </c>
      <c r="F49" s="66" t="s">
        <v>201</v>
      </c>
      <c r="G49" s="26">
        <v>2</v>
      </c>
      <c r="H49" s="27">
        <v>0</v>
      </c>
      <c r="I49" s="27">
        <v>1</v>
      </c>
      <c r="J49" s="27">
        <v>1</v>
      </c>
      <c r="K49" s="47"/>
      <c r="L49" s="38"/>
      <c r="M49" s="38"/>
      <c r="N49" s="14">
        <f t="shared" si="0"/>
        <v>773.73450000000003</v>
      </c>
      <c r="O49"/>
      <c r="P49" s="48">
        <v>773.73450000000003</v>
      </c>
      <c r="Q49"/>
      <c r="R49"/>
      <c r="S49"/>
    </row>
    <row r="50" spans="2:19" x14ac:dyDescent="0.25">
      <c r="B50" s="26" t="s">
        <v>202</v>
      </c>
      <c r="C50" s="64" t="s">
        <v>203</v>
      </c>
      <c r="D50" s="65" t="s">
        <v>204</v>
      </c>
      <c r="E50" s="64" t="s">
        <v>24</v>
      </c>
      <c r="F50" s="66" t="s">
        <v>205</v>
      </c>
      <c r="G50" s="26">
        <v>6</v>
      </c>
      <c r="H50" s="27">
        <v>2</v>
      </c>
      <c r="I50" s="27">
        <v>2</v>
      </c>
      <c r="J50" s="27">
        <v>2</v>
      </c>
      <c r="K50" s="47"/>
      <c r="L50" s="38"/>
      <c r="M50" s="38"/>
      <c r="N50" s="14">
        <f t="shared" si="0"/>
        <v>938.66849999999999</v>
      </c>
      <c r="O50"/>
      <c r="P50" s="48">
        <v>938.66849999999999</v>
      </c>
      <c r="Q50"/>
      <c r="R50"/>
      <c r="S50"/>
    </row>
    <row r="51" spans="2:19" ht="30" x14ac:dyDescent="0.25">
      <c r="B51" s="26" t="s">
        <v>206</v>
      </c>
      <c r="C51" s="64" t="s">
        <v>207</v>
      </c>
      <c r="D51" s="65" t="s">
        <v>208</v>
      </c>
      <c r="E51" s="64" t="s">
        <v>24</v>
      </c>
      <c r="F51" s="66" t="s">
        <v>209</v>
      </c>
      <c r="G51" s="26">
        <v>6</v>
      </c>
      <c r="H51" s="27">
        <v>2</v>
      </c>
      <c r="I51" s="27">
        <v>2</v>
      </c>
      <c r="J51" s="27">
        <v>2</v>
      </c>
      <c r="K51" s="47"/>
      <c r="L51" s="38"/>
      <c r="M51" s="38"/>
      <c r="N51" s="14">
        <f t="shared" si="0"/>
        <v>1452.7012500000001</v>
      </c>
      <c r="O51"/>
      <c r="P51" s="48">
        <v>1452.7012500000001</v>
      </c>
      <c r="Q51"/>
      <c r="R51"/>
      <c r="S51"/>
    </row>
    <row r="52" spans="2:19" ht="30" x14ac:dyDescent="0.25">
      <c r="B52" s="26" t="s">
        <v>210</v>
      </c>
      <c r="C52" s="64" t="s">
        <v>211</v>
      </c>
      <c r="D52" s="65" t="s">
        <v>212</v>
      </c>
      <c r="E52" s="67" t="s">
        <v>24</v>
      </c>
      <c r="F52" s="66" t="s">
        <v>213</v>
      </c>
      <c r="G52" s="26">
        <v>6</v>
      </c>
      <c r="H52" s="27">
        <v>2</v>
      </c>
      <c r="I52" s="27">
        <v>2</v>
      </c>
      <c r="J52" s="27">
        <v>2</v>
      </c>
      <c r="K52" s="47"/>
      <c r="L52" s="38"/>
      <c r="M52" s="38"/>
      <c r="N52" s="14">
        <f t="shared" si="0"/>
        <v>1452.7012500000001</v>
      </c>
      <c r="O52"/>
      <c r="P52" s="48">
        <v>1452.7012500000001</v>
      </c>
      <c r="Q52"/>
      <c r="R52"/>
      <c r="S52"/>
    </row>
    <row r="53" spans="2:19" ht="45" x14ac:dyDescent="0.25">
      <c r="B53" s="26" t="s">
        <v>214</v>
      </c>
      <c r="C53" s="64" t="s">
        <v>215</v>
      </c>
      <c r="D53" s="68" t="s">
        <v>216</v>
      </c>
      <c r="E53" s="25" t="s">
        <v>24</v>
      </c>
      <c r="F53" s="66" t="s">
        <v>217</v>
      </c>
      <c r="G53" s="26">
        <v>1</v>
      </c>
      <c r="H53" s="27">
        <v>0</v>
      </c>
      <c r="I53" s="27">
        <v>0</v>
      </c>
      <c r="J53" s="27">
        <v>1</v>
      </c>
      <c r="K53" s="47"/>
      <c r="L53" s="38"/>
      <c r="M53" s="38"/>
      <c r="N53" s="14">
        <f t="shared" si="0"/>
        <v>636.52050000000008</v>
      </c>
      <c r="O53"/>
      <c r="P53" s="48">
        <v>636.52050000000008</v>
      </c>
      <c r="Q53"/>
      <c r="R53"/>
      <c r="S53"/>
    </row>
    <row r="54" spans="2:19" x14ac:dyDescent="0.25">
      <c r="B54" s="26" t="s">
        <v>218</v>
      </c>
      <c r="C54" s="64" t="s">
        <v>219</v>
      </c>
      <c r="D54" s="68" t="s">
        <v>220</v>
      </c>
      <c r="E54" s="25" t="s">
        <v>24</v>
      </c>
      <c r="F54" s="66" t="s">
        <v>221</v>
      </c>
      <c r="G54" s="26">
        <v>3</v>
      </c>
      <c r="H54" s="27">
        <v>1</v>
      </c>
      <c r="I54" s="27">
        <v>1</v>
      </c>
      <c r="J54" s="27">
        <v>1</v>
      </c>
      <c r="K54" s="47"/>
      <c r="L54" s="38"/>
      <c r="M54" s="38"/>
      <c r="N54" s="14">
        <f t="shared" si="0"/>
        <v>987.09187499999996</v>
      </c>
      <c r="O54"/>
      <c r="P54" s="48">
        <v>987.09187499999996</v>
      </c>
      <c r="Q54"/>
      <c r="R54"/>
      <c r="S54"/>
    </row>
    <row r="55" spans="2:19" x14ac:dyDescent="0.25">
      <c r="B55" s="26" t="s">
        <v>222</v>
      </c>
      <c r="C55" s="64" t="s">
        <v>223</v>
      </c>
      <c r="D55" s="68" t="s">
        <v>224</v>
      </c>
      <c r="E55" s="25" t="s">
        <v>24</v>
      </c>
      <c r="F55" s="66" t="s">
        <v>225</v>
      </c>
      <c r="G55" s="26">
        <v>2</v>
      </c>
      <c r="H55" s="27">
        <v>1</v>
      </c>
      <c r="I55" s="27">
        <v>0</v>
      </c>
      <c r="J55" s="27">
        <v>1</v>
      </c>
      <c r="K55" s="40"/>
      <c r="L55" s="38"/>
      <c r="M55" s="38"/>
      <c r="N55" s="14">
        <f t="shared" si="0"/>
        <v>12.416250000000002</v>
      </c>
      <c r="O55"/>
      <c r="P55" s="69">
        <v>12.416250000000002</v>
      </c>
      <c r="Q55"/>
      <c r="R55"/>
      <c r="S55"/>
    </row>
    <row r="56" spans="2:19" x14ac:dyDescent="0.25">
      <c r="B56" s="26" t="s">
        <v>226</v>
      </c>
      <c r="C56" s="67" t="s">
        <v>26</v>
      </c>
      <c r="D56" s="70" t="s">
        <v>227</v>
      </c>
      <c r="E56" s="25" t="s">
        <v>24</v>
      </c>
      <c r="F56" s="71"/>
      <c r="G56" s="26">
        <v>2</v>
      </c>
      <c r="H56" s="27">
        <v>1</v>
      </c>
      <c r="I56" s="27">
        <v>0</v>
      </c>
      <c r="J56" s="27">
        <v>1</v>
      </c>
      <c r="K56" s="47"/>
      <c r="L56" s="44"/>
      <c r="M56" s="44"/>
      <c r="N56" s="14">
        <f t="shared" si="0"/>
        <v>111.74625</v>
      </c>
      <c r="O56"/>
      <c r="P56" s="72">
        <v>111.74625</v>
      </c>
      <c r="Q56"/>
      <c r="R56"/>
      <c r="S56"/>
    </row>
    <row r="57" spans="2:19" x14ac:dyDescent="0.25">
      <c r="B57" s="42" t="s">
        <v>228</v>
      </c>
      <c r="C57" s="42" t="s">
        <v>229</v>
      </c>
      <c r="D57" s="73" t="s">
        <v>230</v>
      </c>
      <c r="E57" s="74" t="s">
        <v>24</v>
      </c>
      <c r="F57" s="75" t="s">
        <v>231</v>
      </c>
      <c r="G57" s="26"/>
      <c r="H57" s="27">
        <v>1</v>
      </c>
      <c r="I57" s="27">
        <v>1</v>
      </c>
      <c r="J57" s="27">
        <v>1</v>
      </c>
      <c r="K57" s="47"/>
      <c r="L57" s="44"/>
      <c r="M57" s="44"/>
      <c r="N57" s="14">
        <f t="shared" si="0"/>
        <v>0</v>
      </c>
      <c r="O57"/>
      <c r="P57" s="49"/>
      <c r="Q57"/>
      <c r="R57"/>
      <c r="S57"/>
    </row>
    <row r="58" spans="2:19" x14ac:dyDescent="0.25">
      <c r="B58" s="42" t="s">
        <v>232</v>
      </c>
      <c r="C58" s="41" t="s">
        <v>233</v>
      </c>
      <c r="D58" s="76" t="s">
        <v>234</v>
      </c>
      <c r="E58" s="74" t="s">
        <v>24</v>
      </c>
      <c r="F58" s="43" t="s">
        <v>235</v>
      </c>
      <c r="G58" s="42"/>
      <c r="H58" s="27">
        <v>1</v>
      </c>
      <c r="I58" s="27">
        <v>1</v>
      </c>
      <c r="J58" s="27">
        <v>1</v>
      </c>
      <c r="K58" s="47"/>
      <c r="L58" s="44"/>
      <c r="M58" s="44"/>
      <c r="N58" s="14">
        <f t="shared" si="0"/>
        <v>0</v>
      </c>
      <c r="O58"/>
      <c r="P58" s="49"/>
      <c r="Q58"/>
      <c r="R58"/>
      <c r="S58"/>
    </row>
    <row r="59" spans="2:19" x14ac:dyDescent="0.25">
      <c r="B59" s="46" t="s">
        <v>236</v>
      </c>
      <c r="C59" s="42" t="s">
        <v>237</v>
      </c>
      <c r="D59" s="42" t="s">
        <v>238</v>
      </c>
      <c r="E59" s="74" t="s">
        <v>24</v>
      </c>
      <c r="F59" s="42" t="s">
        <v>239</v>
      </c>
      <c r="G59" s="42"/>
      <c r="H59" s="27">
        <v>3</v>
      </c>
      <c r="I59" s="27">
        <v>3</v>
      </c>
      <c r="J59" s="27">
        <v>3</v>
      </c>
      <c r="K59" s="44"/>
      <c r="L59" s="44"/>
      <c r="M59" s="44"/>
      <c r="N59" s="14">
        <f t="shared" si="0"/>
        <v>0</v>
      </c>
      <c r="O59"/>
      <c r="P59" s="49"/>
      <c r="Q59"/>
      <c r="R59"/>
      <c r="S59"/>
    </row>
    <row r="60" spans="2:19" x14ac:dyDescent="0.25">
      <c r="B60" s="26" t="s">
        <v>240</v>
      </c>
      <c r="C60" s="23" t="s">
        <v>241</v>
      </c>
      <c r="D60" s="52" t="s">
        <v>242</v>
      </c>
      <c r="E60" s="23" t="s">
        <v>243</v>
      </c>
      <c r="F60" s="23"/>
      <c r="G60" s="26">
        <v>0</v>
      </c>
      <c r="H60" s="27">
        <v>0</v>
      </c>
      <c r="I60" s="27">
        <v>0</v>
      </c>
      <c r="J60" s="27">
        <v>0</v>
      </c>
      <c r="K60" s="38"/>
      <c r="L60" s="38"/>
      <c r="M60" s="38"/>
      <c r="N60" s="14">
        <f t="shared" si="0"/>
        <v>0</v>
      </c>
      <c r="O60"/>
      <c r="P60" s="48">
        <v>0</v>
      </c>
      <c r="Q60"/>
      <c r="R60"/>
      <c r="S60"/>
    </row>
    <row r="61" spans="2:19" x14ac:dyDescent="0.25">
      <c r="B61" s="26" t="s">
        <v>244</v>
      </c>
      <c r="C61" s="23" t="s">
        <v>245</v>
      </c>
      <c r="D61" s="52" t="s">
        <v>246</v>
      </c>
      <c r="E61" s="23" t="s">
        <v>243</v>
      </c>
      <c r="F61" s="23"/>
      <c r="G61" s="26">
        <v>0</v>
      </c>
      <c r="H61" s="27">
        <v>0</v>
      </c>
      <c r="I61" s="27">
        <v>0</v>
      </c>
      <c r="J61" s="27">
        <v>0</v>
      </c>
      <c r="K61" s="38"/>
      <c r="L61" s="38"/>
      <c r="M61" s="38"/>
      <c r="N61" s="14">
        <f t="shared" si="0"/>
        <v>0</v>
      </c>
      <c r="O61"/>
      <c r="P61" s="48">
        <v>0</v>
      </c>
      <c r="Q61"/>
      <c r="R61"/>
      <c r="S61"/>
    </row>
    <row r="62" spans="2:19" x14ac:dyDescent="0.25">
      <c r="B62" s="26" t="s">
        <v>247</v>
      </c>
      <c r="C62" s="23" t="s">
        <v>248</v>
      </c>
      <c r="D62" s="52" t="s">
        <v>249</v>
      </c>
      <c r="E62" s="23" t="s">
        <v>243</v>
      </c>
      <c r="F62" s="23"/>
      <c r="G62" s="26">
        <v>0</v>
      </c>
      <c r="H62" s="27">
        <v>0</v>
      </c>
      <c r="I62" s="27">
        <v>0</v>
      </c>
      <c r="J62" s="27">
        <v>0</v>
      </c>
      <c r="K62" s="38"/>
      <c r="L62" s="38"/>
      <c r="M62" s="38"/>
      <c r="N62" s="14">
        <f t="shared" si="0"/>
        <v>0</v>
      </c>
      <c r="O62"/>
      <c r="P62" s="48">
        <v>0</v>
      </c>
      <c r="Q62"/>
      <c r="R62"/>
      <c r="S62"/>
    </row>
    <row r="63" spans="2:19" x14ac:dyDescent="0.25">
      <c r="B63" s="26" t="s">
        <v>250</v>
      </c>
      <c r="C63" s="23" t="s">
        <v>251</v>
      </c>
      <c r="D63" s="52" t="s">
        <v>252</v>
      </c>
      <c r="E63" s="23" t="s">
        <v>243</v>
      </c>
      <c r="F63" s="23"/>
      <c r="G63" s="26">
        <v>0</v>
      </c>
      <c r="H63" s="27">
        <v>0</v>
      </c>
      <c r="I63" s="27">
        <v>0</v>
      </c>
      <c r="J63" s="27">
        <v>0</v>
      </c>
      <c r="K63" s="38"/>
      <c r="L63" s="38"/>
      <c r="M63" s="38"/>
      <c r="N63" s="14">
        <f t="shared" si="0"/>
        <v>0</v>
      </c>
      <c r="O63"/>
      <c r="P63" s="48">
        <v>0</v>
      </c>
      <c r="Q63"/>
      <c r="R63"/>
      <c r="S63"/>
    </row>
    <row r="64" spans="2:19" x14ac:dyDescent="0.25">
      <c r="B64" s="26" t="s">
        <v>253</v>
      </c>
      <c r="C64" s="23" t="s">
        <v>254</v>
      </c>
      <c r="D64" s="52" t="s">
        <v>255</v>
      </c>
      <c r="E64" s="23" t="s">
        <v>243</v>
      </c>
      <c r="F64" s="23"/>
      <c r="G64" s="26">
        <v>0</v>
      </c>
      <c r="H64" s="27">
        <v>0</v>
      </c>
      <c r="I64" s="27">
        <v>0</v>
      </c>
      <c r="J64" s="27">
        <v>0</v>
      </c>
      <c r="K64" s="38"/>
      <c r="L64" s="38"/>
      <c r="M64" s="38"/>
      <c r="N64" s="14">
        <f t="shared" si="0"/>
        <v>0</v>
      </c>
      <c r="O64"/>
      <c r="P64" s="48">
        <v>0</v>
      </c>
      <c r="Q64"/>
      <c r="R64"/>
      <c r="S64"/>
    </row>
    <row r="65" spans="2:19" x14ac:dyDescent="0.25">
      <c r="B65" s="26" t="s">
        <v>256</v>
      </c>
      <c r="C65" s="23" t="s">
        <v>257</v>
      </c>
      <c r="D65" s="52" t="s">
        <v>258</v>
      </c>
      <c r="E65" s="23" t="s">
        <v>243</v>
      </c>
      <c r="F65" s="23"/>
      <c r="G65" s="26">
        <v>0</v>
      </c>
      <c r="H65" s="27">
        <v>0</v>
      </c>
      <c r="I65" s="27">
        <v>0</v>
      </c>
      <c r="J65" s="27">
        <v>0</v>
      </c>
      <c r="K65" s="38"/>
      <c r="L65" s="38"/>
      <c r="M65" s="38"/>
      <c r="N65" s="14">
        <f t="shared" si="0"/>
        <v>0</v>
      </c>
      <c r="O65"/>
      <c r="P65" s="48">
        <v>0</v>
      </c>
      <c r="Q65"/>
      <c r="R65"/>
      <c r="S65"/>
    </row>
    <row r="66" spans="2:19" x14ac:dyDescent="0.25">
      <c r="B66" s="26" t="s">
        <v>259</v>
      </c>
      <c r="C66" s="23" t="s">
        <v>260</v>
      </c>
      <c r="D66" s="52" t="s">
        <v>261</v>
      </c>
      <c r="E66" s="23" t="s">
        <v>243</v>
      </c>
      <c r="F66" s="23"/>
      <c r="G66" s="26">
        <v>0</v>
      </c>
      <c r="H66" s="27">
        <v>0</v>
      </c>
      <c r="I66" s="27">
        <v>0</v>
      </c>
      <c r="J66" s="27">
        <v>0</v>
      </c>
      <c r="K66" s="38"/>
      <c r="L66" s="38"/>
      <c r="M66" s="38"/>
      <c r="N66" s="14">
        <f t="shared" si="0"/>
        <v>0</v>
      </c>
      <c r="O66"/>
      <c r="P66" s="48">
        <v>0</v>
      </c>
      <c r="Q66"/>
      <c r="R66"/>
      <c r="S66"/>
    </row>
    <row r="67" spans="2:19" ht="30" x14ac:dyDescent="0.25">
      <c r="B67" s="26" t="s">
        <v>262</v>
      </c>
      <c r="C67" s="23" t="s">
        <v>263</v>
      </c>
      <c r="D67" s="52" t="s">
        <v>264</v>
      </c>
      <c r="E67" s="23" t="s">
        <v>243</v>
      </c>
      <c r="F67" s="23"/>
      <c r="G67" s="26">
        <v>0</v>
      </c>
      <c r="H67" s="27">
        <v>0</v>
      </c>
      <c r="I67" s="27">
        <v>0</v>
      </c>
      <c r="J67" s="27">
        <v>0</v>
      </c>
      <c r="K67" s="38"/>
      <c r="L67" s="38"/>
      <c r="M67" s="38"/>
      <c r="N67" s="14">
        <f t="shared" si="0"/>
        <v>0</v>
      </c>
      <c r="O67"/>
      <c r="P67" s="48">
        <v>0</v>
      </c>
      <c r="Q67"/>
      <c r="R67"/>
      <c r="S67"/>
    </row>
    <row r="68" spans="2:19" x14ac:dyDescent="0.25">
      <c r="B68" s="26" t="s">
        <v>265</v>
      </c>
      <c r="C68" s="23" t="s">
        <v>266</v>
      </c>
      <c r="D68" s="52" t="s">
        <v>267</v>
      </c>
      <c r="E68" s="23" t="s">
        <v>243</v>
      </c>
      <c r="F68" s="23"/>
      <c r="G68" s="26">
        <v>0</v>
      </c>
      <c r="H68" s="27">
        <v>0</v>
      </c>
      <c r="I68" s="27">
        <v>0</v>
      </c>
      <c r="J68" s="27">
        <v>0</v>
      </c>
      <c r="K68" s="38"/>
      <c r="L68" s="38"/>
      <c r="M68" s="38"/>
      <c r="N68" s="14">
        <f t="shared" ref="N68:N80" si="1">IF(H68*K68+I68*L68+J68*M68=0,P68,H68*K68+I68*L68+J68*M68)</f>
        <v>0</v>
      </c>
      <c r="O68"/>
      <c r="P68" s="48">
        <v>0</v>
      </c>
      <c r="Q68"/>
      <c r="R68"/>
      <c r="S68"/>
    </row>
    <row r="69" spans="2:19" x14ac:dyDescent="0.25">
      <c r="B69" s="26" t="s">
        <v>268</v>
      </c>
      <c r="C69" s="23" t="s">
        <v>269</v>
      </c>
      <c r="D69" s="52" t="s">
        <v>270</v>
      </c>
      <c r="E69" s="23" t="s">
        <v>243</v>
      </c>
      <c r="F69" s="23"/>
      <c r="G69" s="26">
        <v>0</v>
      </c>
      <c r="H69" s="27">
        <v>0</v>
      </c>
      <c r="I69" s="27">
        <v>0</v>
      </c>
      <c r="J69" s="27">
        <v>0</v>
      </c>
      <c r="K69" s="38"/>
      <c r="L69" s="38"/>
      <c r="M69" s="38"/>
      <c r="N69" s="14">
        <f t="shared" si="1"/>
        <v>0</v>
      </c>
      <c r="O69"/>
      <c r="P69" s="48">
        <v>0</v>
      </c>
      <c r="Q69"/>
      <c r="R69"/>
      <c r="S69"/>
    </row>
    <row r="70" spans="2:19" x14ac:dyDescent="0.25">
      <c r="B70" s="26" t="s">
        <v>271</v>
      </c>
      <c r="C70" s="23" t="s">
        <v>272</v>
      </c>
      <c r="D70">
        <v>602102010</v>
      </c>
      <c r="E70" s="74" t="s">
        <v>24</v>
      </c>
      <c r="F70" t="s">
        <v>273</v>
      </c>
      <c r="G70" s="26">
        <v>3</v>
      </c>
      <c r="H70" s="27">
        <v>1</v>
      </c>
      <c r="I70" s="27">
        <v>1</v>
      </c>
      <c r="J70" s="27">
        <v>1</v>
      </c>
      <c r="K70" s="38"/>
      <c r="L70" s="38"/>
      <c r="M70" s="38"/>
      <c r="N70" s="14">
        <f t="shared" si="1"/>
        <v>625.779</v>
      </c>
      <c r="O70"/>
      <c r="P70" s="48">
        <v>625.779</v>
      </c>
      <c r="Q70"/>
      <c r="R70"/>
      <c r="S70"/>
    </row>
    <row r="71" spans="2:19" x14ac:dyDescent="0.25">
      <c r="B71" s="26" t="s">
        <v>274</v>
      </c>
      <c r="C71" s="23" t="s">
        <v>275</v>
      </c>
      <c r="D71" t="s">
        <v>276</v>
      </c>
      <c r="E71" s="74" t="s">
        <v>24</v>
      </c>
      <c r="F71" t="s">
        <v>277</v>
      </c>
      <c r="G71" s="26">
        <v>2</v>
      </c>
      <c r="H71" s="27">
        <v>1</v>
      </c>
      <c r="I71" s="27">
        <v>0</v>
      </c>
      <c r="J71" s="27">
        <v>1</v>
      </c>
      <c r="K71" s="38"/>
      <c r="L71" s="38"/>
      <c r="M71" s="38"/>
      <c r="N71" s="14">
        <f t="shared" si="1"/>
        <v>489.20024999999998</v>
      </c>
      <c r="O71"/>
      <c r="P71" s="48">
        <v>489.20024999999998</v>
      </c>
      <c r="Q71"/>
      <c r="R71"/>
      <c r="S71"/>
    </row>
    <row r="72" spans="2:19" x14ac:dyDescent="0.25">
      <c r="B72" s="26" t="s">
        <v>278</v>
      </c>
      <c r="C72" s="23" t="s">
        <v>279</v>
      </c>
      <c r="D72">
        <v>602104610</v>
      </c>
      <c r="E72" s="74" t="s">
        <v>24</v>
      </c>
      <c r="F72" t="s">
        <v>280</v>
      </c>
      <c r="G72" s="26">
        <v>2</v>
      </c>
      <c r="H72" s="27">
        <v>1</v>
      </c>
      <c r="I72" s="27">
        <v>0</v>
      </c>
      <c r="J72" s="27">
        <v>1</v>
      </c>
      <c r="K72" s="38"/>
      <c r="L72" s="38"/>
      <c r="M72" s="38"/>
      <c r="N72" s="14">
        <f t="shared" si="1"/>
        <v>742.49174999999991</v>
      </c>
      <c r="O72"/>
      <c r="P72" s="48">
        <v>742.49174999999991</v>
      </c>
      <c r="Q72"/>
      <c r="R72"/>
      <c r="S72"/>
    </row>
    <row r="73" spans="2:19" x14ac:dyDescent="0.25">
      <c r="B73" s="26" t="s">
        <v>281</v>
      </c>
      <c r="C73" s="23" t="s">
        <v>282</v>
      </c>
      <c r="D73">
        <v>602104010</v>
      </c>
      <c r="E73" s="74" t="s">
        <v>24</v>
      </c>
      <c r="F73" t="s">
        <v>283</v>
      </c>
      <c r="G73" s="26">
        <v>2</v>
      </c>
      <c r="H73" s="27">
        <v>1</v>
      </c>
      <c r="I73" s="27">
        <v>0</v>
      </c>
      <c r="J73" s="27">
        <v>1</v>
      </c>
      <c r="K73" s="38"/>
      <c r="L73" s="38"/>
      <c r="M73" s="38"/>
      <c r="N73" s="14">
        <f t="shared" si="1"/>
        <v>568.66425000000004</v>
      </c>
      <c r="O73"/>
      <c r="P73" s="48">
        <v>568.66425000000004</v>
      </c>
      <c r="Q73"/>
      <c r="R73"/>
      <c r="S73"/>
    </row>
    <row r="74" spans="2:19" x14ac:dyDescent="0.25">
      <c r="B74" s="26" t="s">
        <v>284</v>
      </c>
      <c r="C74" s="23" t="s">
        <v>285</v>
      </c>
      <c r="D74">
        <v>601400300</v>
      </c>
      <c r="E74" s="74" t="s">
        <v>24</v>
      </c>
      <c r="F74" t="s">
        <v>286</v>
      </c>
      <c r="G74" s="26">
        <v>2</v>
      </c>
      <c r="H74" s="27">
        <v>1</v>
      </c>
      <c r="I74" s="27">
        <v>0</v>
      </c>
      <c r="J74" s="27">
        <v>1</v>
      </c>
      <c r="K74" s="38"/>
      <c r="L74" s="38"/>
      <c r="M74" s="38"/>
      <c r="N74" s="14">
        <f t="shared" si="1"/>
        <v>1482.5002500000001</v>
      </c>
      <c r="O74"/>
      <c r="P74" s="48">
        <v>1482.5002500000001</v>
      </c>
      <c r="Q74"/>
      <c r="R74"/>
      <c r="S74"/>
    </row>
    <row r="75" spans="2:19" x14ac:dyDescent="0.25">
      <c r="B75" s="26" t="s">
        <v>287</v>
      </c>
      <c r="C75" s="23" t="s">
        <v>288</v>
      </c>
      <c r="D75">
        <v>602710040</v>
      </c>
      <c r="E75" s="74" t="s">
        <v>24</v>
      </c>
      <c r="F75" t="s">
        <v>289</v>
      </c>
      <c r="G75" s="26">
        <v>2</v>
      </c>
      <c r="H75" s="27">
        <v>1</v>
      </c>
      <c r="I75" s="27">
        <v>0</v>
      </c>
      <c r="J75" s="27">
        <v>1</v>
      </c>
      <c r="K75" s="38"/>
      <c r="L75" s="38"/>
      <c r="M75" s="38"/>
      <c r="N75" s="14">
        <f t="shared" si="1"/>
        <v>1040.4817499999999</v>
      </c>
      <c r="O75"/>
      <c r="P75" s="48">
        <v>1040.4817499999999</v>
      </c>
      <c r="Q75"/>
      <c r="R75"/>
      <c r="S75"/>
    </row>
    <row r="76" spans="2:19" ht="180" x14ac:dyDescent="0.25">
      <c r="B76" s="26" t="s">
        <v>290</v>
      </c>
      <c r="C76" t="s">
        <v>291</v>
      </c>
      <c r="D76">
        <v>600924080</v>
      </c>
      <c r="E76" s="74" t="s">
        <v>24</v>
      </c>
      <c r="F76" s="39" t="s">
        <v>292</v>
      </c>
      <c r="G76" s="26">
        <v>3</v>
      </c>
      <c r="H76" s="27">
        <v>1</v>
      </c>
      <c r="I76" s="27">
        <v>1</v>
      </c>
      <c r="J76" s="27">
        <v>1</v>
      </c>
      <c r="K76" s="38"/>
      <c r="L76" s="38"/>
      <c r="M76" s="38"/>
      <c r="N76" s="14">
        <f t="shared" si="1"/>
        <v>2938.926375</v>
      </c>
      <c r="O76"/>
      <c r="P76" s="48">
        <v>2938.926375</v>
      </c>
      <c r="Q76"/>
      <c r="R76"/>
      <c r="S76"/>
    </row>
    <row r="77" spans="2:19" ht="30" x14ac:dyDescent="0.25">
      <c r="B77" s="26" t="s">
        <v>293</v>
      </c>
      <c r="C77" s="77" t="s">
        <v>294</v>
      </c>
      <c r="D77" s="77">
        <v>60431100</v>
      </c>
      <c r="E77" s="77" t="s">
        <v>20</v>
      </c>
      <c r="F77" s="77" t="s">
        <v>295</v>
      </c>
      <c r="G77" s="26">
        <v>2</v>
      </c>
      <c r="H77" s="27">
        <v>1</v>
      </c>
      <c r="I77" s="27">
        <v>1</v>
      </c>
      <c r="J77" s="27">
        <v>0</v>
      </c>
      <c r="K77" s="38"/>
      <c r="L77" s="38"/>
      <c r="M77" s="38"/>
      <c r="N77" s="14">
        <f t="shared" si="1"/>
        <v>730.17656250000005</v>
      </c>
      <c r="O77"/>
      <c r="P77" s="48">
        <v>730.17656250000005</v>
      </c>
      <c r="Q77"/>
      <c r="R77"/>
      <c r="S77"/>
    </row>
    <row r="78" spans="2:19" ht="45" x14ac:dyDescent="0.25">
      <c r="B78" s="26" t="s">
        <v>296</v>
      </c>
      <c r="C78" s="77" t="s">
        <v>297</v>
      </c>
      <c r="D78" s="77">
        <v>63032210</v>
      </c>
      <c r="E78" s="77" t="s">
        <v>20</v>
      </c>
      <c r="F78" s="77" t="s">
        <v>298</v>
      </c>
      <c r="G78" s="26">
        <v>2</v>
      </c>
      <c r="H78" s="27">
        <v>1</v>
      </c>
      <c r="I78" s="27">
        <v>1</v>
      </c>
      <c r="J78" s="27">
        <v>0</v>
      </c>
      <c r="K78" s="38"/>
      <c r="L78" s="38"/>
      <c r="M78" s="38"/>
      <c r="N78" s="14">
        <f t="shared" si="1"/>
        <v>1865.3250000000003</v>
      </c>
      <c r="O78"/>
      <c r="P78" s="48">
        <v>1865.3250000000003</v>
      </c>
      <c r="Q78"/>
      <c r="R78"/>
      <c r="S78"/>
    </row>
    <row r="79" spans="2:19" ht="45" x14ac:dyDescent="0.25">
      <c r="B79" s="26" t="s">
        <v>299</v>
      </c>
      <c r="C79" s="77" t="s">
        <v>300</v>
      </c>
      <c r="D79" s="77">
        <v>63032220</v>
      </c>
      <c r="E79" s="77" t="s">
        <v>20</v>
      </c>
      <c r="F79" s="77" t="s">
        <v>301</v>
      </c>
      <c r="G79" s="26">
        <v>2</v>
      </c>
      <c r="H79" s="27">
        <v>1</v>
      </c>
      <c r="I79" s="27">
        <v>1</v>
      </c>
      <c r="J79" s="27">
        <v>0</v>
      </c>
      <c r="K79" s="38"/>
      <c r="L79" s="38"/>
      <c r="M79" s="38"/>
      <c r="N79" s="14">
        <f t="shared" si="1"/>
        <v>1865.3250000000003</v>
      </c>
      <c r="O79"/>
      <c r="P79" s="48">
        <v>1865.3250000000003</v>
      </c>
      <c r="Q79"/>
      <c r="R79"/>
      <c r="S79"/>
    </row>
    <row r="80" spans="2:19" ht="30" x14ac:dyDescent="0.25">
      <c r="B80" s="26" t="s">
        <v>302</v>
      </c>
      <c r="C80" s="77" t="s">
        <v>303</v>
      </c>
      <c r="D80" s="77">
        <v>28000020</v>
      </c>
      <c r="E80" s="77" t="s">
        <v>20</v>
      </c>
      <c r="F80" s="77" t="s">
        <v>304</v>
      </c>
      <c r="G80" s="26">
        <v>2</v>
      </c>
      <c r="H80" s="27">
        <v>1</v>
      </c>
      <c r="I80" s="27">
        <v>1</v>
      </c>
      <c r="J80" s="27">
        <v>0</v>
      </c>
      <c r="K80" s="38"/>
      <c r="L80" s="38"/>
      <c r="M80" s="38"/>
      <c r="N80" s="14">
        <f t="shared" si="1"/>
        <v>6214.4775</v>
      </c>
      <c r="O80"/>
      <c r="P80" s="48">
        <v>6214.4775</v>
      </c>
      <c r="Q80"/>
      <c r="R80"/>
      <c r="S80"/>
    </row>
    <row r="81" spans="4:19" ht="15.75" thickBot="1" x14ac:dyDescent="0.3">
      <c r="N81" s="54"/>
      <c r="O81"/>
      <c r="P81" s="54"/>
      <c r="Q81"/>
      <c r="R81"/>
      <c r="S81"/>
    </row>
    <row r="82" spans="4:19" ht="19.5" thickBot="1" x14ac:dyDescent="0.35">
      <c r="D82" s="29" t="s">
        <v>12</v>
      </c>
      <c r="E82" s="30"/>
      <c r="F82" s="31"/>
      <c r="G82" s="30"/>
      <c r="H82" s="30"/>
      <c r="I82" s="30"/>
      <c r="J82" s="30"/>
      <c r="K82" s="30"/>
      <c r="L82" s="30"/>
      <c r="M82" s="30"/>
      <c r="N82" s="32">
        <f>SUM(N3:N80)</f>
        <v>159115.9329375001</v>
      </c>
      <c r="O82" s="28"/>
      <c r="P82"/>
      <c r="Q82" s="28"/>
      <c r="R82" s="28"/>
      <c r="S82"/>
    </row>
    <row r="83" spans="4:19" x14ac:dyDescent="0.25">
      <c r="F83" s="2"/>
    </row>
    <row r="84" spans="4:19" ht="55.5" customHeight="1" x14ac:dyDescent="0.25">
      <c r="D84" s="33" t="s">
        <v>13</v>
      </c>
      <c r="E84" s="34"/>
      <c r="F84" s="34"/>
      <c r="G84" s="34"/>
      <c r="H84" s="34"/>
      <c r="I84" s="34"/>
      <c r="J84" s="34"/>
      <c r="K84" s="34"/>
      <c r="L84" s="34"/>
      <c r="M84" s="34"/>
      <c r="N84" s="34"/>
      <c r="O84" s="34"/>
      <c r="P84" s="34"/>
      <c r="Q84" s="34"/>
      <c r="R84" s="34"/>
    </row>
  </sheetData>
  <mergeCells count="2">
    <mergeCell ref="G1:N1"/>
    <mergeCell ref="D84:R84"/>
  </mergeCells>
  <conditionalFormatting sqref="C3:C4 E3:E8">
    <cfRule type="cellIs" dxfId="1" priority="2" operator="lessThanOrEqual">
      <formula>0</formula>
    </cfRule>
  </conditionalFormatting>
  <conditionalFormatting sqref="D3">
    <cfRule type="cellIs" dxfId="0" priority="1" operator="lessThanOrEqual">
      <formula>0</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 9 Metrohm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Peris Zacarías, David</dc:creator>
  <cp:lastModifiedBy>Peris Zacarías, David</cp:lastModifiedBy>
  <dcterms:created xsi:type="dcterms:W3CDTF">2025-10-06T07:34:15Z</dcterms:created>
  <dcterms:modified xsi:type="dcterms:W3CDTF">2025-10-06T07:59:37Z</dcterms:modified>
</cp:coreProperties>
</file>